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0" windowWidth="10845" windowHeight="5220" firstSheet="2" activeTab="2"/>
  </bookViews>
  <sheets>
    <sheet name="Summary" sheetId="1" r:id="rId1"/>
    <sheet name="lachat id" sheetId="2" r:id="rId2"/>
    <sheet name="01" sheetId="3" r:id="rId3"/>
  </sheets>
  <definedNames>
    <definedName name="_xlnm.Print_Area" localSheetId="2">'01'!$A$5:$S$55</definedName>
    <definedName name="_xlnm.Print_Titles" localSheetId="2">'01'!$11:$15</definedName>
  </definedNames>
  <calcPr fullCalcOnLoad="1"/>
</workbook>
</file>

<file path=xl/comments3.xml><?xml version="1.0" encoding="utf-8"?>
<comments xmlns="http://schemas.openxmlformats.org/spreadsheetml/2006/main">
  <authors>
    <author>Allen Doyle</author>
  </authors>
  <commentList>
    <comment ref="E6" authorId="0">
      <text>
        <r>
          <rPr>
            <b/>
            <sz val="8"/>
            <rFont val="Tahoma"/>
            <family val="0"/>
          </rPr>
          <t>Allen Doyle:</t>
        </r>
        <r>
          <rPr>
            <sz val="8"/>
            <rFont val="Tahoma"/>
            <family val="0"/>
          </rPr>
          <t xml:space="preserve">
sometimes more than one calibration is used on an analytical day. Digest [co2] formula is referenced accordingly.</t>
        </r>
      </text>
    </comment>
    <comment ref="F14" authorId="0">
      <text>
        <r>
          <rPr>
            <b/>
            <sz val="8"/>
            <rFont val="Tahoma"/>
            <family val="0"/>
          </rPr>
          <t>Allen Doyle:</t>
        </r>
        <r>
          <rPr>
            <sz val="8"/>
            <rFont val="Tahoma"/>
            <family val="0"/>
          </rPr>
          <t xml:space="preserve">
"Check standard" is used by the  analyzer and can be used post-run to correct for instrumental drift every 10 samples. Only every 10th value is entered. Linear drift is assumed.</t>
        </r>
      </text>
    </comment>
    <comment ref="P14" authorId="0">
      <text>
        <r>
          <rPr>
            <b/>
            <sz val="8"/>
            <rFont val="Tahoma"/>
            <family val="0"/>
          </rPr>
          <t>Allen Doyle:</t>
        </r>
        <r>
          <rPr>
            <sz val="8"/>
            <rFont val="Tahoma"/>
            <family val="0"/>
          </rPr>
          <t xml:space="preserve">
This column of data is corrected for glycine-N recovery.</t>
        </r>
      </text>
    </comment>
    <comment ref="M14" authorId="0">
      <text>
        <r>
          <rPr>
            <b/>
            <sz val="8"/>
            <rFont val="Tahoma"/>
            <family val="0"/>
          </rPr>
          <t>Allen Doyle:</t>
        </r>
        <r>
          <rPr>
            <sz val="8"/>
            <rFont val="Tahoma"/>
            <family val="0"/>
          </rPr>
          <t xml:space="preserve">
"Check standard" is used by the  analyzer and can be used post-run to correct for instrumental drift every 10 samples. Only every 10th value is entered. Linear drift is assumed.</t>
        </r>
      </text>
    </comment>
    <comment ref="E13" authorId="0">
      <text>
        <r>
          <rPr>
            <b/>
            <sz val="8"/>
            <rFont val="Tahoma"/>
            <family val="0"/>
          </rPr>
          <t>Allen Doyle:</t>
        </r>
        <r>
          <rPr>
            <sz val="8"/>
            <rFont val="Tahoma"/>
            <family val="0"/>
          </rPr>
          <t xml:space="preserve">
for our analyzer which does not make non-linear calibration fits, we entered CO2 absorbance and NO3 ppm.</t>
        </r>
      </text>
    </comment>
    <comment ref="L13" authorId="0">
      <text>
        <r>
          <rPr>
            <b/>
            <sz val="8"/>
            <rFont val="Tahoma"/>
            <family val="0"/>
          </rPr>
          <t>Allen Doyle:</t>
        </r>
        <r>
          <rPr>
            <sz val="8"/>
            <rFont val="Tahoma"/>
            <family val="0"/>
          </rPr>
          <t xml:space="preserve">
for our analyzer which does not make non-linear calibration fits, we entered CO2 absorbance and NO3 ppm.</t>
        </r>
      </text>
    </comment>
    <comment ref="K21" authorId="0">
      <text>
        <r>
          <rPr>
            <b/>
            <sz val="8"/>
            <rFont val="Tahoma"/>
            <family val="0"/>
          </rPr>
          <t>Allen Doyle:</t>
        </r>
        <r>
          <rPr>
            <sz val="8"/>
            <rFont val="Tahoma"/>
            <family val="0"/>
          </rPr>
          <t xml:space="preserve">
Digest Stndard DOC concentration</t>
        </r>
      </text>
    </comment>
    <comment ref="R21" authorId="0">
      <text>
        <r>
          <rPr>
            <b/>
            <sz val="8"/>
            <rFont val="Tahoma"/>
            <family val="0"/>
          </rPr>
          <t>Allen Doyle:</t>
        </r>
        <r>
          <rPr>
            <sz val="8"/>
            <rFont val="Tahoma"/>
            <family val="0"/>
          </rPr>
          <t xml:space="preserve">
Digest Stndard DON concentration</t>
        </r>
      </text>
    </comment>
  </commentList>
</comments>
</file>

<file path=xl/sharedStrings.xml><?xml version="1.0" encoding="utf-8"?>
<sst xmlns="http://schemas.openxmlformats.org/spreadsheetml/2006/main" count="231" uniqueCount="108">
  <si>
    <t>ppm CO3</t>
  </si>
  <si>
    <t>3° 1st</t>
  </si>
  <si>
    <t>3° 2nd</t>
  </si>
  <si>
    <t>x^3</t>
  </si>
  <si>
    <t>3° 3rd</t>
  </si>
  <si>
    <t>x^2</t>
  </si>
  <si>
    <t>x</t>
  </si>
  <si>
    <t>ACCURACY</t>
  </si>
  <si>
    <t>blank.</t>
  </si>
  <si>
    <t>const</t>
  </si>
  <si>
    <t xml:space="preserve"> -blank</t>
  </si>
  <si>
    <t>ppm C</t>
  </si>
  <si>
    <t>digest</t>
  </si>
  <si>
    <t>ppm N</t>
  </si>
  <si>
    <t>ml</t>
  </si>
  <si>
    <t xml:space="preserve">ml </t>
  </si>
  <si>
    <t>Check</t>
  </si>
  <si>
    <t>mean,</t>
  </si>
  <si>
    <t>Calc,</t>
  </si>
  <si>
    <t>tube #</t>
  </si>
  <si>
    <t>Std %</t>
  </si>
  <si>
    <t>CO2 ppm+C</t>
  </si>
  <si>
    <t>CO2 ppm</t>
  </si>
  <si>
    <t>%c.v.</t>
  </si>
  <si>
    <t>% Reco</t>
  </si>
  <si>
    <t>NO3</t>
  </si>
  <si>
    <t>NO3 ppm</t>
  </si>
  <si>
    <t xml:space="preserve"> /glycine</t>
  </si>
  <si>
    <t>digested blk</t>
  </si>
  <si>
    <t xml:space="preserve">           </t>
  </si>
  <si>
    <t>FSO4 z4a</t>
  </si>
  <si>
    <t>FSO4 z4b</t>
  </si>
  <si>
    <t>FSO4 z4c</t>
  </si>
  <si>
    <t>FSO4 z5a</t>
  </si>
  <si>
    <t>FSO4 z5b</t>
  </si>
  <si>
    <t>FSO4 z5c</t>
  </si>
  <si>
    <t>SO4 z1a</t>
  </si>
  <si>
    <t>SO4 z1b</t>
  </si>
  <si>
    <t>SO4 z1c</t>
  </si>
  <si>
    <t>SO4 z2a</t>
  </si>
  <si>
    <t>SO4 z2b</t>
  </si>
  <si>
    <t>SO4 z2c</t>
  </si>
  <si>
    <t>SO4 z3a</t>
  </si>
  <si>
    <t>SO4 z3b</t>
  </si>
  <si>
    <t>SO4 z3c</t>
  </si>
  <si>
    <t>+Comment1:</t>
  </si>
  <si>
    <t>Project:</t>
  </si>
  <si>
    <t>+Comment2:</t>
  </si>
  <si>
    <t>+Comment3:</t>
  </si>
  <si>
    <t>Calib range 5-100ppm C; 0.5-10ppm N</t>
  </si>
  <si>
    <t>+Comment4:</t>
  </si>
  <si>
    <t>5 ml extr/10ml</t>
  </si>
  <si>
    <t>+Operator:</t>
  </si>
  <si>
    <t>your name here</t>
  </si>
  <si>
    <t>200 N Glycine</t>
  </si>
  <si>
    <t>Gly + Gluc</t>
  </si>
  <si>
    <t>NaHCO3</t>
  </si>
  <si>
    <t>Na2CO3</t>
  </si>
  <si>
    <t>100 NO3 + 1000 CO2</t>
  </si>
  <si>
    <t>1000 Dextrose</t>
  </si>
  <si>
    <t>#1</t>
  </si>
  <si>
    <t>#2</t>
  </si>
  <si>
    <t>CO2 Calibration absorbances</t>
  </si>
  <si>
    <t>Used for polynomial fit.</t>
  </si>
  <si>
    <t>Polynomial coefficients</t>
  </si>
  <si>
    <t xml:space="preserve">Persulfate Digestion Template   </t>
  </si>
  <si>
    <t>Created by Allen Doyle, Universtiy of California, Santa Barbara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</si>
  <si>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</si>
  <si>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</si>
  <si>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</si>
  <si>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</si>
  <si>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</si>
  <si>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</si>
  <si>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</si>
  <si>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</si>
  <si>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</si>
  <si>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</si>
  <si>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</si>
  <si>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</si>
  <si>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</si>
  <si>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</si>
  <si>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</si>
  <si>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</si>
  <si>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</si>
  <si>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</si>
  <si>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</si>
  <si>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</si>
  <si>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</si>
  <si>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</si>
  <si>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</si>
  <si>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</si>
  <si>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</si>
  <si>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</si>
  <si>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</si>
  <si>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</si>
  <si>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</si>
  <si>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</si>
  <si>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Data below provides an example of a typical run.</t>
  </si>
  <si>
    <t>Digest</t>
  </si>
  <si>
    <t>ppm-N</t>
  </si>
  <si>
    <t>Third order Polynomial fit equations obtained from graph:</t>
  </si>
  <si>
    <t>Extract</t>
  </si>
  <si>
    <t>Extract/</t>
  </si>
  <si>
    <t>y = 19264x3 - 1458.8x2 + 555.94x - 2.1804</t>
  </si>
  <si>
    <t xml:space="preserve">CO2 </t>
  </si>
  <si>
    <t>Absorbance</t>
  </si>
  <si>
    <t>Sample ID</t>
  </si>
  <si>
    <t>Gly + Gluc Standard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</si>
</sst>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0.0000"/>
    <numFmt numFmtId="168" formatCode="0.00000"/>
    <numFmt numFmtId="169" formatCode="0.000000"/>
    <numFmt numFmtId="170" formatCode="0.0000000"/>
    <numFmt numFmtId="171" formatCode="0.00000000000000%"/>
    <numFmt numFmtId="172" formatCode="\±0.0"/>
    <numFmt numFmtId="173" formatCode="0.000000000000000%"/>
    <numFmt numFmtId="174" formatCode="0.0000000000000%"/>
    <numFmt numFmtId="175" formatCode="0.000000000000%"/>
    <numFmt numFmtId="176" formatCode="0.00000000000%"/>
    <numFmt numFmtId="177" formatCode="0.0000000000%"/>
    <numFmt numFmtId="178" formatCode="0.000000000%"/>
    <numFmt numFmtId="179" formatCode="0.00000000%"/>
    <numFmt numFmtId="180" formatCode="0.0000000%"/>
    <numFmt numFmtId="181" formatCode="0.000000%"/>
    <numFmt numFmtId="182" formatCode="0.00000%"/>
    <numFmt numFmtId="183" formatCode="0.0000%"/>
    <numFmt numFmtId="184" formatCode="0.000%"/>
    <numFmt numFmtId="185" formatCode="0\±"/>
  </numFmts>
  <fonts count="23"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3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vertAlign val="superscript"/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/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/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NumberFormat="1" applyFont="1" applyAlignment="1">
      <alignment/>
    </xf>
    <xf numFmtId="0" fontId="3" fillId="0" borderId="2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2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9" fontId="9" fillId="0" borderId="0" xfId="21" applyFont="1" applyAlignment="1">
      <alignment/>
    </xf>
    <xf numFmtId="165" fontId="9" fillId="0" borderId="13" xfId="0" applyNumberFormat="1" applyFont="1" applyBorder="1" applyAlignment="1">
      <alignment/>
    </xf>
    <xf numFmtId="2" fontId="9" fillId="0" borderId="0" xfId="21" applyNumberFormat="1" applyFont="1" applyAlignment="1">
      <alignment/>
    </xf>
    <xf numFmtId="166" fontId="11" fillId="0" borderId="13" xfId="21" applyNumberFormat="1" applyFont="1" applyBorder="1" applyAlignment="1">
      <alignment/>
    </xf>
    <xf numFmtId="2" fontId="10" fillId="0" borderId="0" xfId="0" applyNumberFormat="1" applyFont="1" applyAlignment="1">
      <alignment/>
    </xf>
    <xf numFmtId="9" fontId="9" fillId="0" borderId="13" xfId="21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13" xfId="0" applyFont="1" applyBorder="1" applyAlignment="1">
      <alignment/>
    </xf>
    <xf numFmtId="165" fontId="11" fillId="0" borderId="13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9" fontId="9" fillId="0" borderId="20" xfId="21" applyFont="1" applyBorder="1" applyAlignment="1">
      <alignment/>
    </xf>
    <xf numFmtId="165" fontId="9" fillId="0" borderId="20" xfId="0" applyNumberFormat="1" applyFont="1" applyBorder="1" applyAlignment="1">
      <alignment/>
    </xf>
    <xf numFmtId="9" fontId="9" fillId="0" borderId="22" xfId="21" applyFont="1" applyBorder="1" applyAlignment="1">
      <alignment/>
    </xf>
    <xf numFmtId="166" fontId="9" fillId="0" borderId="0" xfId="21" applyNumberFormat="1" applyFont="1" applyAlignment="1">
      <alignment/>
    </xf>
    <xf numFmtId="166" fontId="9" fillId="0" borderId="13" xfId="21" applyNumberFormat="1" applyFont="1" applyBorder="1" applyAlignment="1">
      <alignment/>
    </xf>
    <xf numFmtId="0" fontId="9" fillId="0" borderId="22" xfId="0" applyFont="1" applyBorder="1" applyAlignment="1">
      <alignment/>
    </xf>
    <xf numFmtId="166" fontId="0" fillId="0" borderId="0" xfId="0" applyNumberFormat="1" applyAlignment="1">
      <alignment/>
    </xf>
    <xf numFmtId="165" fontId="10" fillId="0" borderId="20" xfId="0" applyNumberFormat="1" applyFont="1" applyBorder="1" applyAlignment="1">
      <alignment/>
    </xf>
    <xf numFmtId="49" fontId="0" fillId="0" borderId="0" xfId="0" applyNumberFormat="1" applyAlignment="1">
      <alignment/>
    </xf>
    <xf numFmtId="2" fontId="6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165" fontId="11" fillId="0" borderId="22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20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3" fillId="3" borderId="16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3" fillId="3" borderId="20" xfId="0" applyFont="1" applyFill="1" applyBorder="1" applyAlignment="1">
      <alignment horizontal="right"/>
    </xf>
    <xf numFmtId="0" fontId="3" fillId="3" borderId="24" xfId="0" applyFont="1" applyFill="1" applyBorder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7" fillId="0" borderId="22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5" fontId="1" fillId="0" borderId="0" xfId="0" applyNumberFormat="1" applyFont="1" applyFill="1" applyAlignment="1">
      <alignment/>
    </xf>
    <xf numFmtId="9" fontId="1" fillId="0" borderId="0" xfId="21" applyFont="1" applyFill="1" applyAlignment="1">
      <alignment/>
    </xf>
    <xf numFmtId="1" fontId="1" fillId="0" borderId="13" xfId="0" applyNumberFormat="1" applyFont="1" applyFill="1" applyBorder="1" applyAlignment="1">
      <alignment/>
    </xf>
    <xf numFmtId="166" fontId="1" fillId="0" borderId="13" xfId="21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9" fontId="1" fillId="0" borderId="22" xfId="21" applyFont="1" applyFill="1" applyBorder="1" applyAlignment="1">
      <alignment/>
    </xf>
    <xf numFmtId="1" fontId="1" fillId="0" borderId="0" xfId="0" applyNumberFormat="1" applyFont="1" applyFill="1" applyAlignment="1">
      <alignment/>
    </xf>
    <xf numFmtId="166" fontId="1" fillId="0" borderId="0" xfId="21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FIA Calibration of Diffusion-HCO3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275"/>
          <c:w val="0.8965"/>
          <c:h val="0.8187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'01'!$C$6:$C$11</c:f>
              <c:numCache/>
            </c:numRef>
          </c:xVal>
          <c:yVal>
            <c:numRef>
              <c:f>'01'!$D$6:$D$11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3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'01'!$A$6:$A$11</c:f>
              <c:numCache/>
            </c:numRef>
          </c:xVal>
          <c:yVal>
            <c:numRef>
              <c:f>'01'!$D$6:$D$11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'01'!$B$6:$B$11</c:f>
              <c:numCache/>
            </c:numRef>
          </c:xVal>
          <c:yVal>
            <c:numRef>
              <c:f>'01'!$D$6:$D$11</c:f>
              <c:numCache/>
            </c:numRef>
          </c:yVal>
          <c:smooth val="0"/>
        </c:ser>
        <c:axId val="20138041"/>
        <c:axId val="47024642"/>
      </c:scatterChart>
      <c:valAx>
        <c:axId val="20138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024642"/>
        <c:crosses val="autoZero"/>
        <c:crossBetween val="midCat"/>
        <c:dispUnits/>
      </c:valAx>
      <c:valAx>
        <c:axId val="470246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138041"/>
        <c:crosses val="autoZero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</xdr:row>
      <xdr:rowOff>219075</xdr:rowOff>
    </xdr:from>
    <xdr:to>
      <xdr:col>25</xdr:col>
      <xdr:colOff>352425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8391525" y="447675"/>
        <a:ext cx="43910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6" sqref="A6:A30"/>
    </sheetView>
  </sheetViews>
  <sheetFormatPr defaultColWidth="9.140625" defaultRowHeight="12.75"/>
  <cols>
    <col min="1" max="1" width="15.7109375" style="0" customWidth="1"/>
    <col min="2" max="2" width="13.00390625" style="0" customWidth="1"/>
  </cols>
  <sheetData>
    <row r="1" spans="1:6" ht="12.75">
      <c r="A1" s="73" t="s">
        <v>52</v>
      </c>
      <c r="B1" t="s">
        <v>53</v>
      </c>
      <c r="F1" t="s">
        <v>29</v>
      </c>
    </row>
    <row r="2" spans="1:2" ht="12.75">
      <c r="A2" t="s">
        <v>45</v>
      </c>
      <c r="B2" t="s">
        <v>46</v>
      </c>
    </row>
    <row r="3" ht="12.75">
      <c r="A3" t="s">
        <v>47</v>
      </c>
    </row>
    <row r="4" spans="1:2" ht="12.75">
      <c r="A4" t="s">
        <v>48</v>
      </c>
      <c r="B4" t="s">
        <v>51</v>
      </c>
    </row>
    <row r="5" spans="1:2" ht="12.75">
      <c r="A5" t="s">
        <v>50</v>
      </c>
      <c r="B5" t="s">
        <v>49</v>
      </c>
    </row>
    <row r="6" spans="1:7" ht="12.75">
      <c r="A6" s="41" t="s">
        <v>28</v>
      </c>
      <c r="B6">
        <v>1</v>
      </c>
      <c r="C6">
        <v>1</v>
      </c>
      <c r="D6">
        <v>1</v>
      </c>
      <c r="E6">
        <v>1</v>
      </c>
      <c r="F6">
        <v>0</v>
      </c>
      <c r="G6">
        <v>1</v>
      </c>
    </row>
    <row r="7" spans="1:7" ht="12.75">
      <c r="A7" s="41" t="str">
        <f>A6</f>
        <v>digested blk</v>
      </c>
      <c r="B7">
        <v>1</v>
      </c>
      <c r="C7">
        <v>1</v>
      </c>
      <c r="D7">
        <v>1</v>
      </c>
      <c r="E7">
        <v>1</v>
      </c>
      <c r="F7">
        <v>0</v>
      </c>
      <c r="G7">
        <v>2</v>
      </c>
    </row>
    <row r="8" spans="1:7" ht="12.75">
      <c r="A8" s="41" t="str">
        <f>A7</f>
        <v>digested blk</v>
      </c>
      <c r="B8">
        <v>1</v>
      </c>
      <c r="C8">
        <v>1</v>
      </c>
      <c r="D8">
        <v>1</v>
      </c>
      <c r="E8">
        <v>1</v>
      </c>
      <c r="F8">
        <v>0</v>
      </c>
      <c r="G8">
        <v>3</v>
      </c>
    </row>
    <row r="9" spans="1:7" ht="12.75">
      <c r="A9" s="41" t="str">
        <f>A8</f>
        <v>digested blk</v>
      </c>
      <c r="B9">
        <v>1</v>
      </c>
      <c r="C9">
        <v>1</v>
      </c>
      <c r="D9">
        <v>1</v>
      </c>
      <c r="E9">
        <v>1</v>
      </c>
      <c r="F9">
        <v>0</v>
      </c>
      <c r="G9">
        <v>4</v>
      </c>
    </row>
    <row r="10" spans="1:7" ht="12.75">
      <c r="A10" s="45" t="s">
        <v>55</v>
      </c>
      <c r="B10">
        <v>1</v>
      </c>
      <c r="C10">
        <v>1</v>
      </c>
      <c r="D10">
        <v>1</v>
      </c>
      <c r="E10">
        <v>1</v>
      </c>
      <c r="F10">
        <v>0</v>
      </c>
      <c r="G10">
        <v>5</v>
      </c>
    </row>
    <row r="11" spans="1:7" ht="12.75">
      <c r="A11" s="41" t="str">
        <f>A10</f>
        <v>Gly + Gluc</v>
      </c>
      <c r="B11">
        <v>1</v>
      </c>
      <c r="C11">
        <v>1</v>
      </c>
      <c r="D11">
        <v>1</v>
      </c>
      <c r="E11">
        <v>1</v>
      </c>
      <c r="F11">
        <v>0</v>
      </c>
      <c r="G11">
        <v>6</v>
      </c>
    </row>
    <row r="12" spans="1:7" ht="12.75">
      <c r="A12" s="41" t="str">
        <f>A11</f>
        <v>Gly + Gluc</v>
      </c>
      <c r="B12">
        <v>1</v>
      </c>
      <c r="C12">
        <v>1</v>
      </c>
      <c r="D12">
        <v>1</v>
      </c>
      <c r="E12">
        <v>1</v>
      </c>
      <c r="F12">
        <v>0</v>
      </c>
      <c r="G12">
        <v>7</v>
      </c>
    </row>
    <row r="13" spans="1:7" ht="12.75">
      <c r="A13" s="58" t="s">
        <v>55</v>
      </c>
      <c r="B13">
        <v>1</v>
      </c>
      <c r="C13">
        <v>1</v>
      </c>
      <c r="D13">
        <v>1</v>
      </c>
      <c r="E13">
        <v>1</v>
      </c>
      <c r="F13">
        <v>0</v>
      </c>
      <c r="G13">
        <v>8</v>
      </c>
    </row>
    <row r="14" spans="1:7" ht="12.75">
      <c r="A14" s="41" t="s">
        <v>55</v>
      </c>
      <c r="B14">
        <v>1</v>
      </c>
      <c r="C14">
        <v>1</v>
      </c>
      <c r="D14">
        <v>1</v>
      </c>
      <c r="E14">
        <v>1</v>
      </c>
      <c r="F14">
        <v>0</v>
      </c>
      <c r="G14">
        <v>9</v>
      </c>
    </row>
    <row r="15" spans="1:7" ht="12.75">
      <c r="A15" s="45" t="s">
        <v>55</v>
      </c>
      <c r="B15">
        <v>1</v>
      </c>
      <c r="C15">
        <v>1</v>
      </c>
      <c r="D15">
        <v>1</v>
      </c>
      <c r="E15">
        <v>1</v>
      </c>
      <c r="F15">
        <v>0</v>
      </c>
      <c r="G15">
        <v>10</v>
      </c>
    </row>
    <row r="16" spans="1:7" ht="12.75">
      <c r="A16" s="41" t="s">
        <v>58</v>
      </c>
      <c r="B16">
        <v>1</v>
      </c>
      <c r="C16">
        <v>1</v>
      </c>
      <c r="D16">
        <v>1</v>
      </c>
      <c r="E16">
        <v>1</v>
      </c>
      <c r="F16">
        <v>0</v>
      </c>
      <c r="G16">
        <v>11</v>
      </c>
    </row>
    <row r="17" spans="1:7" ht="12.75">
      <c r="A17" s="41" t="s">
        <v>58</v>
      </c>
      <c r="B17">
        <v>1</v>
      </c>
      <c r="C17">
        <v>1</v>
      </c>
      <c r="D17">
        <v>1</v>
      </c>
      <c r="E17">
        <v>1</v>
      </c>
      <c r="F17">
        <v>0</v>
      </c>
      <c r="G17">
        <v>12</v>
      </c>
    </row>
    <row r="18" spans="1:7" ht="12.75">
      <c r="A18" s="41" t="s">
        <v>58</v>
      </c>
      <c r="B18">
        <v>1</v>
      </c>
      <c r="C18">
        <v>1</v>
      </c>
      <c r="D18">
        <v>1</v>
      </c>
      <c r="E18">
        <v>1</v>
      </c>
      <c r="F18">
        <v>0</v>
      </c>
      <c r="G18">
        <v>13</v>
      </c>
    </row>
    <row r="19" spans="1:7" ht="12.75">
      <c r="A19" s="58" t="s">
        <v>54</v>
      </c>
      <c r="B19">
        <v>1</v>
      </c>
      <c r="C19">
        <v>1</v>
      </c>
      <c r="D19">
        <v>1</v>
      </c>
      <c r="E19">
        <v>1</v>
      </c>
      <c r="F19">
        <v>0</v>
      </c>
      <c r="G19">
        <v>14</v>
      </c>
    </row>
    <row r="20" spans="1:7" ht="12.75">
      <c r="A20" s="45" t="s">
        <v>54</v>
      </c>
      <c r="B20">
        <v>1</v>
      </c>
      <c r="C20">
        <v>1</v>
      </c>
      <c r="D20">
        <v>1</v>
      </c>
      <c r="E20">
        <v>1</v>
      </c>
      <c r="F20">
        <v>0</v>
      </c>
      <c r="G20">
        <v>15</v>
      </c>
    </row>
    <row r="21" spans="1:7" ht="12.75">
      <c r="A21" s="41" t="s">
        <v>54</v>
      </c>
      <c r="B21">
        <v>1</v>
      </c>
      <c r="C21">
        <v>1</v>
      </c>
      <c r="D21">
        <v>1</v>
      </c>
      <c r="E21">
        <v>1</v>
      </c>
      <c r="F21">
        <v>0</v>
      </c>
      <c r="G21">
        <v>16</v>
      </c>
    </row>
    <row r="22" spans="1:7" ht="12.75">
      <c r="A22" s="41" t="s">
        <v>56</v>
      </c>
      <c r="B22">
        <v>1</v>
      </c>
      <c r="C22">
        <v>1</v>
      </c>
      <c r="D22">
        <v>1</v>
      </c>
      <c r="E22">
        <v>1</v>
      </c>
      <c r="F22">
        <v>0</v>
      </c>
      <c r="G22">
        <v>17</v>
      </c>
    </row>
    <row r="23" spans="1:7" ht="12.75">
      <c r="A23" s="41" t="s">
        <v>56</v>
      </c>
      <c r="B23">
        <v>1</v>
      </c>
      <c r="C23">
        <v>1</v>
      </c>
      <c r="D23">
        <v>1</v>
      </c>
      <c r="E23">
        <v>1</v>
      </c>
      <c r="F23">
        <v>0</v>
      </c>
      <c r="G23">
        <v>18</v>
      </c>
    </row>
    <row r="24" spans="1:7" ht="12.75">
      <c r="A24" s="41" t="s">
        <v>56</v>
      </c>
      <c r="B24">
        <v>1</v>
      </c>
      <c r="C24">
        <v>1</v>
      </c>
      <c r="D24">
        <v>1</v>
      </c>
      <c r="E24">
        <v>1</v>
      </c>
      <c r="F24">
        <v>0</v>
      </c>
      <c r="G24">
        <v>19</v>
      </c>
    </row>
    <row r="25" spans="1:7" ht="12.75">
      <c r="A25" s="45" t="s">
        <v>57</v>
      </c>
      <c r="B25">
        <v>1</v>
      </c>
      <c r="C25">
        <v>1</v>
      </c>
      <c r="D25">
        <v>1</v>
      </c>
      <c r="E25">
        <v>1</v>
      </c>
      <c r="F25">
        <v>0</v>
      </c>
      <c r="G25">
        <v>20</v>
      </c>
    </row>
    <row r="26" spans="1:7" ht="12.75">
      <c r="A26" s="45" t="s">
        <v>57</v>
      </c>
      <c r="B26">
        <v>1</v>
      </c>
      <c r="C26">
        <v>1</v>
      </c>
      <c r="D26">
        <v>1</v>
      </c>
      <c r="E26">
        <v>1</v>
      </c>
      <c r="F26">
        <v>0</v>
      </c>
      <c r="G26">
        <v>21</v>
      </c>
    </row>
    <row r="27" spans="1:7" ht="12.75">
      <c r="A27" s="41" t="s">
        <v>57</v>
      </c>
      <c r="B27">
        <v>1</v>
      </c>
      <c r="C27">
        <v>1</v>
      </c>
      <c r="D27">
        <v>1</v>
      </c>
      <c r="E27">
        <v>1</v>
      </c>
      <c r="F27">
        <v>0</v>
      </c>
      <c r="G27">
        <v>22</v>
      </c>
    </row>
    <row r="28" spans="1:7" ht="12.75">
      <c r="A28" s="58" t="s">
        <v>59</v>
      </c>
      <c r="B28">
        <v>1</v>
      </c>
      <c r="C28">
        <v>1</v>
      </c>
      <c r="D28">
        <v>1</v>
      </c>
      <c r="E28">
        <v>1</v>
      </c>
      <c r="F28">
        <v>0</v>
      </c>
      <c r="G28">
        <v>23</v>
      </c>
    </row>
    <row r="29" spans="1:7" ht="12.75">
      <c r="A29" s="58" t="s">
        <v>59</v>
      </c>
      <c r="B29">
        <v>1</v>
      </c>
      <c r="C29">
        <v>1</v>
      </c>
      <c r="D29">
        <v>1</v>
      </c>
      <c r="E29">
        <v>1</v>
      </c>
      <c r="F29">
        <v>0</v>
      </c>
      <c r="G29">
        <v>24</v>
      </c>
    </row>
    <row r="30" spans="1:7" ht="12.75">
      <c r="A30" s="45" t="s">
        <v>59</v>
      </c>
      <c r="B30">
        <v>1</v>
      </c>
      <c r="C30">
        <v>1</v>
      </c>
      <c r="D30">
        <v>1</v>
      </c>
      <c r="E30">
        <v>1</v>
      </c>
      <c r="F30">
        <v>0</v>
      </c>
      <c r="G30">
        <v>25</v>
      </c>
    </row>
    <row r="31" spans="1:7" ht="12.75">
      <c r="A31" t="s">
        <v>30</v>
      </c>
      <c r="B31">
        <v>1</v>
      </c>
      <c r="C31">
        <v>1</v>
      </c>
      <c r="D31">
        <v>1</v>
      </c>
      <c r="E31">
        <v>1</v>
      </c>
      <c r="F31">
        <v>0</v>
      </c>
      <c r="G31">
        <v>26</v>
      </c>
    </row>
    <row r="32" spans="1:7" ht="12.75">
      <c r="A32" t="s">
        <v>31</v>
      </c>
      <c r="B32">
        <v>1</v>
      </c>
      <c r="C32">
        <v>1</v>
      </c>
      <c r="D32">
        <v>1</v>
      </c>
      <c r="E32">
        <v>1</v>
      </c>
      <c r="F32">
        <v>0</v>
      </c>
      <c r="G32">
        <v>27</v>
      </c>
    </row>
    <row r="33" spans="1:7" ht="12.75">
      <c r="A33" t="s">
        <v>32</v>
      </c>
      <c r="B33">
        <v>1</v>
      </c>
      <c r="C33">
        <v>1</v>
      </c>
      <c r="D33">
        <v>1</v>
      </c>
      <c r="E33">
        <v>1</v>
      </c>
      <c r="F33">
        <v>0</v>
      </c>
      <c r="G33">
        <v>28</v>
      </c>
    </row>
    <row r="34" spans="1:7" ht="12.75">
      <c r="A34" t="s">
        <v>33</v>
      </c>
      <c r="B34">
        <v>1</v>
      </c>
      <c r="C34">
        <v>1</v>
      </c>
      <c r="D34">
        <v>1</v>
      </c>
      <c r="E34">
        <v>1</v>
      </c>
      <c r="F34">
        <v>0</v>
      </c>
      <c r="G34">
        <v>29</v>
      </c>
    </row>
    <row r="35" spans="1:7" ht="12.75">
      <c r="A35" t="s">
        <v>34</v>
      </c>
      <c r="B35">
        <v>1</v>
      </c>
      <c r="C35">
        <v>1</v>
      </c>
      <c r="D35">
        <v>1</v>
      </c>
      <c r="E35">
        <v>1</v>
      </c>
      <c r="F35">
        <v>0</v>
      </c>
      <c r="G35">
        <v>30</v>
      </c>
    </row>
    <row r="36" spans="1:7" ht="12.75">
      <c r="A36" t="s">
        <v>35</v>
      </c>
      <c r="B36">
        <v>1</v>
      </c>
      <c r="C36">
        <v>1</v>
      </c>
      <c r="D36">
        <v>1</v>
      </c>
      <c r="E36">
        <v>1</v>
      </c>
      <c r="F36">
        <v>0</v>
      </c>
      <c r="G36">
        <v>31</v>
      </c>
    </row>
    <row r="37" spans="1:7" ht="12.75">
      <c r="A37" t="s">
        <v>36</v>
      </c>
      <c r="B37">
        <v>1</v>
      </c>
      <c r="C37">
        <v>1</v>
      </c>
      <c r="D37">
        <v>1</v>
      </c>
      <c r="E37">
        <v>1</v>
      </c>
      <c r="F37">
        <v>0</v>
      </c>
      <c r="G37">
        <v>32</v>
      </c>
    </row>
    <row r="38" spans="1:7" ht="12.75">
      <c r="A38" t="s">
        <v>37</v>
      </c>
      <c r="B38">
        <v>1</v>
      </c>
      <c r="C38">
        <v>1</v>
      </c>
      <c r="D38">
        <v>1</v>
      </c>
      <c r="E38">
        <v>1</v>
      </c>
      <c r="F38">
        <v>0</v>
      </c>
      <c r="G38">
        <v>33</v>
      </c>
    </row>
    <row r="39" spans="1:7" ht="12.75">
      <c r="A39" t="s">
        <v>38</v>
      </c>
      <c r="B39">
        <v>1</v>
      </c>
      <c r="C39">
        <v>1</v>
      </c>
      <c r="D39">
        <v>1</v>
      </c>
      <c r="E39">
        <v>1</v>
      </c>
      <c r="F39">
        <v>0</v>
      </c>
      <c r="G39">
        <v>34</v>
      </c>
    </row>
    <row r="40" spans="1:7" ht="12.75">
      <c r="A40" t="s">
        <v>39</v>
      </c>
      <c r="B40">
        <v>1</v>
      </c>
      <c r="C40">
        <v>1</v>
      </c>
      <c r="D40">
        <v>1</v>
      </c>
      <c r="E40">
        <v>1</v>
      </c>
      <c r="F40">
        <v>0</v>
      </c>
      <c r="G40">
        <v>35</v>
      </c>
    </row>
    <row r="41" spans="1:7" ht="12.75">
      <c r="A41" t="s">
        <v>40</v>
      </c>
      <c r="B41">
        <v>1</v>
      </c>
      <c r="C41">
        <v>1</v>
      </c>
      <c r="D41">
        <v>1</v>
      </c>
      <c r="E41">
        <v>1</v>
      </c>
      <c r="F41">
        <v>0</v>
      </c>
      <c r="G41">
        <v>36</v>
      </c>
    </row>
    <row r="42" spans="1:7" ht="12.75">
      <c r="A42" t="s">
        <v>41</v>
      </c>
      <c r="B42">
        <v>1</v>
      </c>
      <c r="C42">
        <v>1</v>
      </c>
      <c r="D42">
        <v>1</v>
      </c>
      <c r="E42">
        <v>1</v>
      </c>
      <c r="F42">
        <v>0</v>
      </c>
      <c r="G42">
        <v>37</v>
      </c>
    </row>
    <row r="43" spans="1:7" ht="12.75">
      <c r="A43" t="s">
        <v>42</v>
      </c>
      <c r="B43">
        <v>1</v>
      </c>
      <c r="C43">
        <v>1</v>
      </c>
      <c r="D43">
        <v>1</v>
      </c>
      <c r="E43">
        <v>1</v>
      </c>
      <c r="F43">
        <v>0</v>
      </c>
      <c r="G43">
        <v>38</v>
      </c>
    </row>
    <row r="44" spans="1:7" ht="12.75">
      <c r="A44" t="s">
        <v>43</v>
      </c>
      <c r="B44">
        <v>1</v>
      </c>
      <c r="C44">
        <v>1</v>
      </c>
      <c r="D44">
        <v>1</v>
      </c>
      <c r="E44">
        <v>1</v>
      </c>
      <c r="F44">
        <v>0</v>
      </c>
      <c r="G44">
        <v>39</v>
      </c>
    </row>
    <row r="45" spans="1:7" ht="12.75">
      <c r="A45" t="s">
        <v>44</v>
      </c>
      <c r="B45">
        <v>1</v>
      </c>
      <c r="C45">
        <v>1</v>
      </c>
      <c r="D45">
        <v>1</v>
      </c>
      <c r="E45">
        <v>1</v>
      </c>
      <c r="F45">
        <v>0</v>
      </c>
      <c r="G45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 topLeftCell="A1">
      <pane xSplit="2805" ySplit="1215" topLeftCell="A14" activePane="bottomRight" state="split"/>
      <selection pane="topLeft" activeCell="B6" sqref="B6:C11"/>
      <selection pane="topRight" activeCell="E16" sqref="E16:E55"/>
      <selection pane="bottomLeft" activeCell="A57" sqref="A57"/>
      <selection pane="bottomRight" activeCell="C15" sqref="C15"/>
    </sheetView>
  </sheetViews>
  <sheetFormatPr defaultColWidth="9.140625" defaultRowHeight="12.75"/>
  <cols>
    <col min="1" max="1" width="4.00390625" style="0" customWidth="1"/>
    <col min="2" max="2" width="12.7109375" style="0" customWidth="1"/>
    <col min="3" max="3" width="4.421875" style="0" customWidth="1"/>
    <col min="4" max="4" width="4.140625" style="0" customWidth="1"/>
    <col min="5" max="5" width="7.7109375" style="0" customWidth="1"/>
    <col min="6" max="6" width="6.00390625" style="0" customWidth="1"/>
    <col min="7" max="9" width="8.00390625" style="0" customWidth="1"/>
    <col min="10" max="12" width="6.57421875" style="0" customWidth="1"/>
    <col min="13" max="15" width="7.00390625" style="0" customWidth="1"/>
    <col min="16" max="19" width="7.140625" style="0" customWidth="1"/>
    <col min="20" max="20" width="8.421875" style="0" customWidth="1"/>
  </cols>
  <sheetData>
    <row r="1" ht="18">
      <c r="B1" s="93" t="s">
        <v>65</v>
      </c>
    </row>
    <row r="2" ht="18">
      <c r="B2" s="93" t="s">
        <v>66</v>
      </c>
    </row>
    <row r="3" s="92" customFormat="1" ht="38.25">
      <c r="B3" s="92" t="s">
        <v>62</v>
      </c>
    </row>
    <row r="4" s="92" customFormat="1" ht="38.25">
      <c r="B4" s="92" t="s">
        <v>63</v>
      </c>
    </row>
    <row r="5" spans="1:19" ht="12.75">
      <c r="A5" s="1" t="s">
        <v>60</v>
      </c>
      <c r="B5" s="1" t="s">
        <v>61</v>
      </c>
      <c r="C5" s="1"/>
      <c r="D5" s="1" t="s">
        <v>0</v>
      </c>
      <c r="E5" s="1"/>
      <c r="F5" s="1"/>
      <c r="G5" s="1"/>
      <c r="H5" s="2"/>
      <c r="N5" s="1"/>
      <c r="O5" s="6"/>
      <c r="P5" s="6"/>
      <c r="Q5" s="7"/>
      <c r="R5" s="8"/>
      <c r="S5" s="9"/>
    </row>
    <row r="6" spans="1:19" ht="12.75">
      <c r="A6" s="80">
        <v>0.1549</v>
      </c>
      <c r="B6" s="80"/>
      <c r="C6" s="80"/>
      <c r="D6" s="3">
        <v>120</v>
      </c>
      <c r="E6" s="22" t="s">
        <v>64</v>
      </c>
      <c r="F6" s="3"/>
      <c r="G6" s="10"/>
      <c r="H6" s="11"/>
      <c r="I6" s="2" t="s">
        <v>100</v>
      </c>
      <c r="J6" s="3"/>
      <c r="K6" s="4"/>
      <c r="L6" s="1"/>
      <c r="M6" s="5"/>
      <c r="N6" s="3"/>
      <c r="O6" s="17"/>
      <c r="P6" s="16"/>
      <c r="Q6" s="18"/>
      <c r="R6" s="19"/>
      <c r="S6" s="20"/>
    </row>
    <row r="7" spans="1:19" ht="12.75">
      <c r="A7" s="81">
        <v>0.1214</v>
      </c>
      <c r="B7" s="81"/>
      <c r="C7" s="81"/>
      <c r="D7" s="21">
        <v>80</v>
      </c>
      <c r="F7" s="23">
        <v>1</v>
      </c>
      <c r="G7" s="23">
        <v>2</v>
      </c>
      <c r="H7" s="24">
        <v>3</v>
      </c>
      <c r="I7" s="12" t="s">
        <v>1</v>
      </c>
      <c r="J7" s="13"/>
      <c r="K7" s="14"/>
      <c r="L7" s="15"/>
      <c r="M7" s="16"/>
      <c r="N7" s="23"/>
      <c r="O7" s="17"/>
      <c r="P7" s="16"/>
      <c r="Q7" s="18"/>
      <c r="R7" s="19"/>
      <c r="S7" s="20"/>
    </row>
    <row r="8" spans="1:19" ht="12.75">
      <c r="A8" s="81">
        <v>0.0794</v>
      </c>
      <c r="B8" s="81"/>
      <c r="C8" s="81"/>
      <c r="D8" s="21">
        <v>40</v>
      </c>
      <c r="E8" s="28" t="s">
        <v>3</v>
      </c>
      <c r="F8" s="83"/>
      <c r="G8" s="84"/>
      <c r="H8" s="85"/>
      <c r="I8" s="25" t="s">
        <v>2</v>
      </c>
      <c r="J8" s="26" t="s">
        <v>103</v>
      </c>
      <c r="K8" s="21"/>
      <c r="L8" s="27"/>
      <c r="M8" s="16"/>
      <c r="N8" s="16"/>
      <c r="O8" s="17"/>
      <c r="P8" s="16"/>
      <c r="Q8" s="18"/>
      <c r="R8" s="17"/>
      <c r="S8" s="20"/>
    </row>
    <row r="9" spans="1:19" ht="12.75">
      <c r="A9" s="81">
        <v>0.0388</v>
      </c>
      <c r="B9" s="81"/>
      <c r="C9" s="81"/>
      <c r="D9" s="21">
        <v>20</v>
      </c>
      <c r="E9" s="28" t="s">
        <v>5</v>
      </c>
      <c r="F9" s="86"/>
      <c r="G9" s="87"/>
      <c r="H9" s="88"/>
      <c r="I9" s="25" t="s">
        <v>4</v>
      </c>
      <c r="J9" s="26"/>
      <c r="K9" s="21"/>
      <c r="L9" s="27"/>
      <c r="M9" s="16"/>
      <c r="N9" s="29"/>
      <c r="O9" s="31"/>
      <c r="P9" s="30"/>
      <c r="Q9" s="32"/>
      <c r="R9" s="33"/>
      <c r="S9" s="34"/>
    </row>
    <row r="10" spans="1:15" ht="12.75">
      <c r="A10" s="81">
        <v>0.0129</v>
      </c>
      <c r="B10" s="81"/>
      <c r="C10" s="81"/>
      <c r="D10" s="21">
        <v>5</v>
      </c>
      <c r="E10" s="28" t="s">
        <v>6</v>
      </c>
      <c r="F10" s="86"/>
      <c r="G10" s="87"/>
      <c r="H10" s="88"/>
      <c r="N10" s="29"/>
      <c r="O10" s="36"/>
    </row>
    <row r="11" spans="1:15" ht="12.75">
      <c r="A11" s="82">
        <v>0.0052</v>
      </c>
      <c r="B11" s="82"/>
      <c r="C11" s="82"/>
      <c r="D11" s="35">
        <v>0</v>
      </c>
      <c r="E11" s="37" t="s">
        <v>9</v>
      </c>
      <c r="F11" s="89"/>
      <c r="G11" s="90"/>
      <c r="H11" s="91"/>
      <c r="N11" s="38"/>
      <c r="O11" s="1"/>
    </row>
    <row r="12" spans="1:19" s="101" customFormat="1" ht="12.75">
      <c r="A12" s="94"/>
      <c r="B12" s="94" t="s">
        <v>97</v>
      </c>
      <c r="C12" s="94"/>
      <c r="D12" s="94"/>
      <c r="E12" s="95"/>
      <c r="F12" s="96"/>
      <c r="G12" s="95"/>
      <c r="H12" s="97"/>
      <c r="I12" s="98"/>
      <c r="J12" s="98"/>
      <c r="K12" s="99" t="s">
        <v>7</v>
      </c>
      <c r="L12" s="100"/>
      <c r="M12" s="100" t="s">
        <v>8</v>
      </c>
      <c r="N12" s="95"/>
      <c r="O12" s="100"/>
      <c r="P12" s="100"/>
      <c r="R12" s="102" t="s">
        <v>7</v>
      </c>
      <c r="S12" s="103"/>
    </row>
    <row r="13" spans="1:18" s="101" customFormat="1" ht="12.75">
      <c r="A13" s="94"/>
      <c r="B13" s="94"/>
      <c r="C13" s="94"/>
      <c r="D13" s="94"/>
      <c r="E13" s="95" t="s">
        <v>104</v>
      </c>
      <c r="F13" s="96"/>
      <c r="G13" s="95"/>
      <c r="H13" s="97"/>
      <c r="I13" s="100" t="s">
        <v>101</v>
      </c>
      <c r="J13" s="100" t="s">
        <v>10</v>
      </c>
      <c r="K13" s="104" t="s">
        <v>11</v>
      </c>
      <c r="L13" s="105" t="s">
        <v>98</v>
      </c>
      <c r="M13" s="95"/>
      <c r="N13" s="100"/>
      <c r="O13" s="106" t="s">
        <v>101</v>
      </c>
      <c r="P13" s="107"/>
      <c r="Q13" s="100"/>
      <c r="R13" s="104" t="s">
        <v>13</v>
      </c>
    </row>
    <row r="14" spans="1:18" ht="12.75">
      <c r="A14" s="41"/>
      <c r="B14" s="41" t="s">
        <v>106</v>
      </c>
      <c r="C14" s="41" t="s">
        <v>14</v>
      </c>
      <c r="D14" s="41" t="s">
        <v>15</v>
      </c>
      <c r="E14" s="40" t="s">
        <v>105</v>
      </c>
      <c r="F14" s="40" t="s">
        <v>16</v>
      </c>
      <c r="G14" s="41" t="s">
        <v>12</v>
      </c>
      <c r="H14" s="41" t="s">
        <v>10</v>
      </c>
      <c r="I14" s="100" t="s">
        <v>10</v>
      </c>
      <c r="J14" s="100" t="s">
        <v>17</v>
      </c>
      <c r="K14" s="100" t="s">
        <v>18</v>
      </c>
      <c r="L14" s="40" t="s">
        <v>25</v>
      </c>
      <c r="M14" s="40" t="s">
        <v>16</v>
      </c>
      <c r="N14" s="41" t="s">
        <v>10</v>
      </c>
      <c r="O14" s="42" t="s">
        <v>10</v>
      </c>
      <c r="P14" s="78" t="s">
        <v>102</v>
      </c>
      <c r="Q14" s="41" t="s">
        <v>17</v>
      </c>
      <c r="R14" s="41" t="s">
        <v>18</v>
      </c>
    </row>
    <row r="15" spans="1:18" ht="12.75">
      <c r="A15" s="44" t="s">
        <v>19</v>
      </c>
      <c r="B15" s="45"/>
      <c r="C15" s="45" t="s">
        <v>101</v>
      </c>
      <c r="D15" s="44" t="s">
        <v>12</v>
      </c>
      <c r="E15" s="46"/>
      <c r="F15" s="46" t="s">
        <v>20</v>
      </c>
      <c r="G15" s="45" t="s">
        <v>21</v>
      </c>
      <c r="H15" s="45"/>
      <c r="I15" s="98" t="s">
        <v>22</v>
      </c>
      <c r="J15" s="98" t="s">
        <v>23</v>
      </c>
      <c r="K15" s="98" t="s">
        <v>24</v>
      </c>
      <c r="L15" s="39" t="s">
        <v>99</v>
      </c>
      <c r="M15" s="46" t="s">
        <v>20</v>
      </c>
      <c r="N15" s="45"/>
      <c r="O15" s="47" t="s">
        <v>26</v>
      </c>
      <c r="P15" s="79" t="s">
        <v>27</v>
      </c>
      <c r="Q15" s="45" t="s">
        <v>23</v>
      </c>
      <c r="R15" s="45" t="s">
        <v>24</v>
      </c>
    </row>
    <row r="16" spans="1:18" ht="12.75">
      <c r="A16" s="41">
        <v>1</v>
      </c>
      <c r="B16" s="41" t="s">
        <v>28</v>
      </c>
      <c r="C16" s="41">
        <v>5</v>
      </c>
      <c r="D16" s="41">
        <v>10</v>
      </c>
      <c r="F16" s="48">
        <v>1.0897</v>
      </c>
      <c r="G16" s="49">
        <f aca="true" t="shared" si="0" ref="G16:G55">($G$8*((E16)^3)+$G$9*((E16)^2)+$G$10*(E16)+$G$11)/F16</f>
        <v>0</v>
      </c>
      <c r="H16" s="50">
        <f>AVERAGE(G16:G19)</f>
        <v>0</v>
      </c>
      <c r="I16" s="108"/>
      <c r="J16" s="109"/>
      <c r="K16" s="110"/>
      <c r="M16" s="48">
        <v>1.0738</v>
      </c>
      <c r="N16" s="49" t="e">
        <f>AVERAGE(L16:L19)</f>
        <v>#DIV/0!</v>
      </c>
      <c r="O16" s="51"/>
      <c r="P16" s="43"/>
      <c r="Q16" s="50"/>
      <c r="R16" s="53"/>
    </row>
    <row r="17" spans="1:18" ht="12.75">
      <c r="A17" s="41">
        <f aca="true" t="shared" si="1" ref="A17:A55">A16+1</f>
        <v>2</v>
      </c>
      <c r="B17" s="41" t="str">
        <f aca="true" t="shared" si="2" ref="B17:C19">B16</f>
        <v>digested blk</v>
      </c>
      <c r="C17" s="41">
        <f t="shared" si="2"/>
        <v>5</v>
      </c>
      <c r="D17" s="41">
        <v>10</v>
      </c>
      <c r="F17" s="49">
        <f>F16+(F25-F16)/10</f>
        <v>1.0850799999999998</v>
      </c>
      <c r="G17" s="49">
        <f t="shared" si="0"/>
        <v>0</v>
      </c>
      <c r="H17" s="54">
        <f>STDEV(G16:G19)</f>
        <v>0</v>
      </c>
      <c r="I17" s="108"/>
      <c r="J17" s="109"/>
      <c r="K17" s="111"/>
      <c r="M17" s="49">
        <f>M16+(M25-M16)/10</f>
        <v>1.06968</v>
      </c>
      <c r="N17" s="54" t="e">
        <f>STDEV(L16:L19)</f>
        <v>#DIV/0!</v>
      </c>
      <c r="O17" s="50"/>
      <c r="P17" s="56"/>
      <c r="Q17" s="52"/>
      <c r="R17" s="57"/>
    </row>
    <row r="18" spans="1:18" ht="12.75">
      <c r="A18" s="41">
        <f t="shared" si="1"/>
        <v>3</v>
      </c>
      <c r="B18" s="41" t="str">
        <f t="shared" si="2"/>
        <v>digested blk</v>
      </c>
      <c r="C18" s="58">
        <f t="shared" si="2"/>
        <v>5</v>
      </c>
      <c r="D18" s="41">
        <v>10</v>
      </c>
      <c r="F18" s="59">
        <f>F17+(F25-F16)/10</f>
        <v>1.0804599999999998</v>
      </c>
      <c r="G18" s="59">
        <f t="shared" si="0"/>
        <v>0</v>
      </c>
      <c r="H18" s="60"/>
      <c r="I18" s="108"/>
      <c r="J18" s="109"/>
      <c r="K18" s="104"/>
      <c r="M18" s="59">
        <f>M17+(M25-M16)/10</f>
        <v>1.06556</v>
      </c>
      <c r="N18" s="60"/>
      <c r="O18" s="50"/>
      <c r="P18" s="43"/>
      <c r="Q18" s="60"/>
      <c r="R18" s="62"/>
    </row>
    <row r="19" spans="1:18" ht="12.75">
      <c r="A19" s="41">
        <f t="shared" si="1"/>
        <v>4</v>
      </c>
      <c r="B19" s="41" t="str">
        <f t="shared" si="2"/>
        <v>digested blk</v>
      </c>
      <c r="C19" s="41">
        <f t="shared" si="2"/>
        <v>5</v>
      </c>
      <c r="D19" s="41">
        <v>10</v>
      </c>
      <c r="F19" s="49">
        <f>F18+(F25-F16)/10</f>
        <v>1.0758399999999997</v>
      </c>
      <c r="G19" s="59">
        <f>($G$8*((E19)^3)+$G$9*((E19)^2)+$G$10*(E19)+$G$11)/F19</f>
        <v>0</v>
      </c>
      <c r="H19" s="50"/>
      <c r="I19" s="108"/>
      <c r="J19" s="109"/>
      <c r="K19" s="112"/>
      <c r="M19" s="49">
        <f>M18+(M25-M16)/10</f>
        <v>1.0614400000000002</v>
      </c>
      <c r="N19" s="50"/>
      <c r="O19" s="50"/>
      <c r="P19" s="43"/>
      <c r="Q19" s="50"/>
      <c r="R19" s="53"/>
    </row>
    <row r="20" spans="1:18" ht="12.75">
      <c r="A20" s="45">
        <f t="shared" si="1"/>
        <v>5</v>
      </c>
      <c r="B20" s="45" t="s">
        <v>107</v>
      </c>
      <c r="C20" s="45">
        <v>1</v>
      </c>
      <c r="D20" s="45">
        <v>10</v>
      </c>
      <c r="F20" s="64">
        <f>F19+(F25-F16)/10</f>
        <v>1.0712199999999996</v>
      </c>
      <c r="G20" s="64">
        <f t="shared" si="0"/>
        <v>0</v>
      </c>
      <c r="H20" s="66">
        <f>G20-H$16</f>
        <v>0</v>
      </c>
      <c r="I20" s="113">
        <f>H20*$D20/$C20</f>
        <v>0</v>
      </c>
      <c r="J20" s="109"/>
      <c r="K20" s="114"/>
      <c r="M20" s="64">
        <f>M19+(M25-M16)/10</f>
        <v>1.0573200000000003</v>
      </c>
      <c r="N20" s="66" t="e">
        <f>L20/M20-N$16</f>
        <v>#DIV/0!</v>
      </c>
      <c r="O20" s="66" t="e">
        <f aca="true" t="shared" si="3" ref="O20:O55">$N20*$D20/C20</f>
        <v>#DIV/0!</v>
      </c>
      <c r="P20" s="72"/>
      <c r="Q20" s="65"/>
      <c r="R20" s="67"/>
    </row>
    <row r="21" spans="1:18" ht="12.75">
      <c r="A21" s="41">
        <f t="shared" si="1"/>
        <v>6</v>
      </c>
      <c r="B21" s="41" t="s">
        <v>107</v>
      </c>
      <c r="C21" s="41">
        <v>1</v>
      </c>
      <c r="D21" s="41">
        <v>10</v>
      </c>
      <c r="F21" s="49">
        <f>F20+(F25-F16)/10</f>
        <v>1.0665999999999995</v>
      </c>
      <c r="G21" s="49">
        <f t="shared" si="0"/>
        <v>0</v>
      </c>
      <c r="H21" s="50">
        <f>G21-H$16</f>
        <v>0</v>
      </c>
      <c r="I21" s="108">
        <f>H21*$D21/$C21</f>
        <v>0</v>
      </c>
      <c r="J21" s="115">
        <f>AVERAGE(I20:I25)</f>
        <v>0</v>
      </c>
      <c r="K21" s="110">
        <v>1200</v>
      </c>
      <c r="M21" s="49">
        <f>M20+(M25-M16)/10</f>
        <v>1.0532000000000004</v>
      </c>
      <c r="N21" s="50" t="e">
        <f aca="true" t="shared" si="4" ref="N21:N55">L21/M21-N$16</f>
        <v>#DIV/0!</v>
      </c>
      <c r="O21" s="42" t="e">
        <f t="shared" si="3"/>
        <v>#DIV/0!</v>
      </c>
      <c r="P21" s="43"/>
      <c r="Q21" s="50" t="e">
        <f>AVERAGE(O20:O25)</f>
        <v>#DIV/0!</v>
      </c>
      <c r="R21" s="53">
        <v>100</v>
      </c>
    </row>
    <row r="22" spans="1:18" ht="12.75">
      <c r="A22" s="41">
        <f t="shared" si="1"/>
        <v>7</v>
      </c>
      <c r="B22" s="41" t="s">
        <v>107</v>
      </c>
      <c r="C22" s="41">
        <v>0.5</v>
      </c>
      <c r="D22" s="41">
        <v>10</v>
      </c>
      <c r="F22" s="49">
        <f>F21+(F25-F16)/10</f>
        <v>1.0619799999999995</v>
      </c>
      <c r="G22" s="49">
        <f t="shared" si="0"/>
        <v>0</v>
      </c>
      <c r="H22" s="50">
        <f>G22-H$16</f>
        <v>0</v>
      </c>
      <c r="I22" s="108">
        <f>H22*$D22/$C22</f>
        <v>0</v>
      </c>
      <c r="J22" s="116" t="e">
        <f>STDEV(I20:I25)/J21</f>
        <v>#DIV/0!</v>
      </c>
      <c r="K22" s="111">
        <f>J21/K21</f>
        <v>0</v>
      </c>
      <c r="M22" s="49">
        <f>M21+(M25-M16)/10</f>
        <v>1.0490800000000005</v>
      </c>
      <c r="N22" s="50" t="e">
        <f t="shared" si="4"/>
        <v>#DIV/0!</v>
      </c>
      <c r="O22" s="49" t="e">
        <f t="shared" si="3"/>
        <v>#DIV/0!</v>
      </c>
      <c r="P22" s="56"/>
      <c r="Q22" s="68" t="e">
        <f>STDEV(O20:O25)/Q21</f>
        <v>#DIV/0!</v>
      </c>
      <c r="R22" s="69" t="e">
        <f>Q21/R21</f>
        <v>#DIV/0!</v>
      </c>
    </row>
    <row r="23" spans="1:18" ht="12.75">
      <c r="A23" s="41">
        <f t="shared" si="1"/>
        <v>8</v>
      </c>
      <c r="B23" s="58" t="s">
        <v>107</v>
      </c>
      <c r="C23" s="58">
        <v>0.5</v>
      </c>
      <c r="D23" s="41">
        <v>10</v>
      </c>
      <c r="F23" s="59">
        <f>F22+(F25-F16)/10</f>
        <v>1.0573599999999994</v>
      </c>
      <c r="G23" s="59">
        <f t="shared" si="0"/>
        <v>0</v>
      </c>
      <c r="H23" s="60">
        <f>G23-H$16</f>
        <v>0</v>
      </c>
      <c r="I23" s="117">
        <f>H23*$D23/$C23</f>
        <v>0</v>
      </c>
      <c r="J23" s="117"/>
      <c r="K23" s="104"/>
      <c r="M23" s="59">
        <f>M22+(M25-M16)/10</f>
        <v>1.0449600000000006</v>
      </c>
      <c r="N23" s="60" t="e">
        <f t="shared" si="4"/>
        <v>#DIV/0!</v>
      </c>
      <c r="O23" s="42" t="e">
        <f t="shared" si="3"/>
        <v>#DIV/0!</v>
      </c>
      <c r="P23" s="43"/>
      <c r="Q23" s="50"/>
      <c r="R23" s="57"/>
    </row>
    <row r="24" spans="1:18" ht="12.75">
      <c r="A24" s="41">
        <f t="shared" si="1"/>
        <v>9</v>
      </c>
      <c r="B24" s="41" t="s">
        <v>107</v>
      </c>
      <c r="C24" s="41">
        <v>0.2</v>
      </c>
      <c r="D24" s="41">
        <v>10</v>
      </c>
      <c r="F24" s="49">
        <f>F23+(F25-F16)/10</f>
        <v>1.0527399999999993</v>
      </c>
      <c r="G24" s="49">
        <f t="shared" si="0"/>
        <v>0</v>
      </c>
      <c r="H24" s="60">
        <f>G24-H$16</f>
        <v>0</v>
      </c>
      <c r="I24" s="117">
        <f aca="true" t="shared" si="5" ref="I24:I87">H24*$D24/$C24</f>
        <v>0</v>
      </c>
      <c r="J24" s="108"/>
      <c r="K24" s="112"/>
      <c r="M24" s="49">
        <f>M23+(M25-M16)/10</f>
        <v>1.0408400000000007</v>
      </c>
      <c r="N24" s="60" t="e">
        <f t="shared" si="4"/>
        <v>#DIV/0!</v>
      </c>
      <c r="O24" s="42" t="e">
        <f t="shared" si="3"/>
        <v>#DIV/0!</v>
      </c>
      <c r="P24" s="43"/>
      <c r="Q24" s="50"/>
      <c r="R24" s="57"/>
    </row>
    <row r="25" spans="1:18" s="75" customFormat="1" ht="12.75">
      <c r="A25" s="45">
        <f t="shared" si="1"/>
        <v>10</v>
      </c>
      <c r="B25" s="45" t="s">
        <v>107</v>
      </c>
      <c r="C25" s="45">
        <v>0.2</v>
      </c>
      <c r="D25" s="45">
        <v>10</v>
      </c>
      <c r="E25"/>
      <c r="F25" s="74">
        <v>1.0435</v>
      </c>
      <c r="G25" s="64">
        <f t="shared" si="0"/>
        <v>0</v>
      </c>
      <c r="H25" s="66">
        <f>G25-H$16</f>
        <v>0</v>
      </c>
      <c r="I25" s="113">
        <f t="shared" si="5"/>
        <v>0</v>
      </c>
      <c r="J25" s="113"/>
      <c r="K25" s="114"/>
      <c r="L25"/>
      <c r="M25" s="74">
        <v>1.0326</v>
      </c>
      <c r="N25" s="66" t="e">
        <f t="shared" si="4"/>
        <v>#DIV/0!</v>
      </c>
      <c r="O25" s="66" t="e">
        <f t="shared" si="3"/>
        <v>#DIV/0!</v>
      </c>
      <c r="P25" s="72"/>
      <c r="Q25" s="66"/>
      <c r="R25" s="70"/>
    </row>
    <row r="26" spans="1:18" ht="12.75">
      <c r="A26" s="41">
        <f t="shared" si="1"/>
        <v>11</v>
      </c>
      <c r="B26" s="41" t="s">
        <v>67</v>
      </c>
      <c r="C26" s="41">
        <v>5</v>
      </c>
      <c r="D26" s="41">
        <v>10</v>
      </c>
      <c r="F26" s="49">
        <f>F25+(F35-F25)/10</f>
        <v>1.04654</v>
      </c>
      <c r="G26" s="50">
        <f t="shared" si="0"/>
        <v>0</v>
      </c>
      <c r="H26" s="50">
        <f aca="true" t="shared" si="6" ref="H26:H89">G26-H$16</f>
        <v>0</v>
      </c>
      <c r="I26" s="50">
        <f t="shared" si="5"/>
        <v>0</v>
      </c>
      <c r="J26" s="50"/>
      <c r="K26" s="63"/>
      <c r="M26" s="49">
        <f>M25+(M35-M25)/10</f>
        <v>1.0338699999999998</v>
      </c>
      <c r="N26" s="50" t="e">
        <f t="shared" si="4"/>
        <v>#DIV/0!</v>
      </c>
      <c r="O26" s="50" t="e">
        <f t="shared" si="3"/>
        <v>#DIV/0!</v>
      </c>
      <c r="P26" s="56" t="e">
        <f>O26/R$22</f>
        <v>#DIV/0!</v>
      </c>
      <c r="Q26" s="50"/>
      <c r="R26" s="53"/>
    </row>
    <row r="27" spans="1:19" ht="12.75">
      <c r="A27" s="41">
        <f t="shared" si="1"/>
        <v>12</v>
      </c>
      <c r="B27" s="41" t="s">
        <v>68</v>
      </c>
      <c r="C27" s="41">
        <v>5</v>
      </c>
      <c r="D27" s="41">
        <v>10</v>
      </c>
      <c r="F27" s="49">
        <f>F26+(F35-F25)/10</f>
        <v>1.04958</v>
      </c>
      <c r="G27" s="50">
        <f t="shared" si="0"/>
        <v>0</v>
      </c>
      <c r="H27" s="50">
        <f t="shared" si="6"/>
        <v>0</v>
      </c>
      <c r="I27" s="50">
        <f t="shared" si="5"/>
        <v>0</v>
      </c>
      <c r="J27" s="68"/>
      <c r="K27" s="55"/>
      <c r="M27" s="49">
        <f>M26+(M35-M25)/10</f>
        <v>1.0351399999999997</v>
      </c>
      <c r="N27" s="50" t="e">
        <f t="shared" si="4"/>
        <v>#DIV/0!</v>
      </c>
      <c r="O27" s="50" t="e">
        <f t="shared" si="3"/>
        <v>#DIV/0!</v>
      </c>
      <c r="P27" s="56" t="e">
        <f aca="true" t="shared" si="7" ref="P27:P55">O27/R$22</f>
        <v>#DIV/0!</v>
      </c>
      <c r="Q27" s="68"/>
      <c r="R27" s="69"/>
      <c r="S27" s="71"/>
    </row>
    <row r="28" spans="1:18" ht="12.75">
      <c r="A28" s="41">
        <f t="shared" si="1"/>
        <v>13</v>
      </c>
      <c r="B28" s="41" t="s">
        <v>69</v>
      </c>
      <c r="C28" s="41">
        <v>5</v>
      </c>
      <c r="D28" s="41">
        <v>10</v>
      </c>
      <c r="F28" s="49">
        <f>F27+(F35-F25)/10</f>
        <v>1.05262</v>
      </c>
      <c r="G28" s="60">
        <f t="shared" si="0"/>
        <v>0</v>
      </c>
      <c r="H28" s="60">
        <f t="shared" si="6"/>
        <v>0</v>
      </c>
      <c r="I28" s="60">
        <f t="shared" si="5"/>
        <v>0</v>
      </c>
      <c r="J28" s="60"/>
      <c r="K28" s="61"/>
      <c r="M28" s="49">
        <f>M27+(M35-M25)/10</f>
        <v>1.0364099999999996</v>
      </c>
      <c r="N28" s="60" t="e">
        <f t="shared" si="4"/>
        <v>#DIV/0!</v>
      </c>
      <c r="O28" s="60" t="e">
        <f t="shared" si="3"/>
        <v>#DIV/0!</v>
      </c>
      <c r="P28" s="56" t="e">
        <f t="shared" si="7"/>
        <v>#DIV/0!</v>
      </c>
      <c r="Q28" s="50"/>
      <c r="R28" s="57"/>
    </row>
    <row r="29" spans="1:18" ht="12.75">
      <c r="A29" s="41">
        <f t="shared" si="1"/>
        <v>14</v>
      </c>
      <c r="B29" s="41" t="s">
        <v>70</v>
      </c>
      <c r="C29" s="41">
        <v>5</v>
      </c>
      <c r="D29" s="41">
        <v>10</v>
      </c>
      <c r="F29" s="49">
        <f>F28+(F35-F25)/10</f>
        <v>1.0556599999999998</v>
      </c>
      <c r="G29" s="60">
        <f t="shared" si="0"/>
        <v>0</v>
      </c>
      <c r="H29" s="60">
        <f t="shared" si="6"/>
        <v>0</v>
      </c>
      <c r="I29" s="60">
        <f t="shared" si="5"/>
        <v>0</v>
      </c>
      <c r="J29" s="60"/>
      <c r="K29" s="61"/>
      <c r="M29" s="49">
        <f>M28+(M35-M25)/10</f>
        <v>1.0376799999999995</v>
      </c>
      <c r="N29" s="60" t="e">
        <f t="shared" si="4"/>
        <v>#DIV/0!</v>
      </c>
      <c r="O29" s="60" t="e">
        <f t="shared" si="3"/>
        <v>#DIV/0!</v>
      </c>
      <c r="P29" s="56" t="e">
        <f t="shared" si="7"/>
        <v>#DIV/0!</v>
      </c>
      <c r="Q29" s="50"/>
      <c r="R29" s="57"/>
    </row>
    <row r="30" spans="1:18" s="75" customFormat="1" ht="12.75">
      <c r="A30" s="45">
        <f t="shared" si="1"/>
        <v>15</v>
      </c>
      <c r="B30" s="41" t="s">
        <v>71</v>
      </c>
      <c r="C30" s="41">
        <v>5</v>
      </c>
      <c r="D30" s="45">
        <v>10</v>
      </c>
      <c r="E30"/>
      <c r="F30" s="64">
        <f>F29+(F35-F25)/10</f>
        <v>1.0586999999999998</v>
      </c>
      <c r="G30" s="66">
        <f t="shared" si="0"/>
        <v>0</v>
      </c>
      <c r="H30" s="66">
        <f t="shared" si="6"/>
        <v>0</v>
      </c>
      <c r="I30" s="66">
        <f t="shared" si="5"/>
        <v>0</v>
      </c>
      <c r="J30" s="66"/>
      <c r="K30" s="76"/>
      <c r="L30"/>
      <c r="M30" s="64">
        <f>M29+(M35-M25)/10</f>
        <v>1.0389499999999994</v>
      </c>
      <c r="N30" s="66" t="e">
        <f t="shared" si="4"/>
        <v>#DIV/0!</v>
      </c>
      <c r="O30" s="66" t="e">
        <f t="shared" si="3"/>
        <v>#DIV/0!</v>
      </c>
      <c r="P30" s="56" t="e">
        <f t="shared" si="7"/>
        <v>#DIV/0!</v>
      </c>
      <c r="Q30" s="66"/>
      <c r="R30" s="77"/>
    </row>
    <row r="31" spans="1:18" ht="12.75">
      <c r="A31" s="41">
        <f t="shared" si="1"/>
        <v>16</v>
      </c>
      <c r="B31" s="41" t="s">
        <v>72</v>
      </c>
      <c r="C31" s="41">
        <v>5</v>
      </c>
      <c r="D31" s="41">
        <v>10</v>
      </c>
      <c r="F31" s="49">
        <f>F30+(F35-F25)/10</f>
        <v>1.0617399999999997</v>
      </c>
      <c r="G31" s="50">
        <f t="shared" si="0"/>
        <v>0</v>
      </c>
      <c r="H31" s="50">
        <f t="shared" si="6"/>
        <v>0</v>
      </c>
      <c r="I31" s="50">
        <f t="shared" si="5"/>
        <v>0</v>
      </c>
      <c r="J31" s="50"/>
      <c r="K31" s="63"/>
      <c r="M31" s="49">
        <f>M30+(M35-M25)/10</f>
        <v>1.0402199999999993</v>
      </c>
      <c r="N31" s="50" t="e">
        <f t="shared" si="4"/>
        <v>#DIV/0!</v>
      </c>
      <c r="O31" s="50" t="e">
        <f t="shared" si="3"/>
        <v>#DIV/0!</v>
      </c>
      <c r="P31" s="56" t="e">
        <f t="shared" si="7"/>
        <v>#DIV/0!</v>
      </c>
      <c r="Q31" s="50"/>
      <c r="R31" s="53"/>
    </row>
    <row r="32" spans="1:19" ht="12.75">
      <c r="A32" s="41">
        <f t="shared" si="1"/>
        <v>17</v>
      </c>
      <c r="B32" s="41" t="s">
        <v>73</v>
      </c>
      <c r="C32" s="41">
        <v>5</v>
      </c>
      <c r="D32" s="41">
        <v>10</v>
      </c>
      <c r="F32" s="49">
        <f>F31+(F35-F25)/10</f>
        <v>1.0647799999999996</v>
      </c>
      <c r="G32" s="50">
        <f t="shared" si="0"/>
        <v>0</v>
      </c>
      <c r="H32" s="50">
        <f t="shared" si="6"/>
        <v>0</v>
      </c>
      <c r="I32" s="50">
        <f t="shared" si="5"/>
        <v>0</v>
      </c>
      <c r="J32" s="68"/>
      <c r="K32" s="55"/>
      <c r="M32" s="49">
        <f>M31+(M35-M25)/10</f>
        <v>1.0414899999999991</v>
      </c>
      <c r="N32" s="50" t="e">
        <f t="shared" si="4"/>
        <v>#DIV/0!</v>
      </c>
      <c r="O32" s="50" t="e">
        <f t="shared" si="3"/>
        <v>#DIV/0!</v>
      </c>
      <c r="P32" s="56" t="e">
        <f t="shared" si="7"/>
        <v>#DIV/0!</v>
      </c>
      <c r="Q32" s="68"/>
      <c r="R32" s="69"/>
      <c r="S32" s="71"/>
    </row>
    <row r="33" spans="1:18" ht="12.75">
      <c r="A33" s="41">
        <f t="shared" si="1"/>
        <v>18</v>
      </c>
      <c r="B33" s="41" t="s">
        <v>74</v>
      </c>
      <c r="C33" s="41">
        <v>5</v>
      </c>
      <c r="D33" s="41">
        <v>10</v>
      </c>
      <c r="F33" s="49">
        <f>F32+(F35-F25)/10</f>
        <v>1.0678199999999995</v>
      </c>
      <c r="G33" s="60">
        <f t="shared" si="0"/>
        <v>0</v>
      </c>
      <c r="H33" s="60">
        <f t="shared" si="6"/>
        <v>0</v>
      </c>
      <c r="I33" s="60">
        <f t="shared" si="5"/>
        <v>0</v>
      </c>
      <c r="J33" s="60"/>
      <c r="K33" s="61"/>
      <c r="M33" s="49">
        <f>M32+(M35-M25)/10</f>
        <v>1.042759999999999</v>
      </c>
      <c r="N33" s="60" t="e">
        <f t="shared" si="4"/>
        <v>#DIV/0!</v>
      </c>
      <c r="O33" s="60" t="e">
        <f t="shared" si="3"/>
        <v>#DIV/0!</v>
      </c>
      <c r="P33" s="56" t="e">
        <f t="shared" si="7"/>
        <v>#DIV/0!</v>
      </c>
      <c r="Q33" s="50"/>
      <c r="R33" s="57"/>
    </row>
    <row r="34" spans="1:18" ht="12.75">
      <c r="A34" s="41">
        <f t="shared" si="1"/>
        <v>19</v>
      </c>
      <c r="B34" s="41" t="s">
        <v>75</v>
      </c>
      <c r="C34" s="41">
        <v>5</v>
      </c>
      <c r="D34" s="41">
        <v>10</v>
      </c>
      <c r="F34" s="49">
        <f>F33+(F35-F25)/10</f>
        <v>1.0708599999999995</v>
      </c>
      <c r="G34" s="60">
        <f t="shared" si="0"/>
        <v>0</v>
      </c>
      <c r="H34" s="60">
        <f t="shared" si="6"/>
        <v>0</v>
      </c>
      <c r="I34" s="60">
        <f t="shared" si="5"/>
        <v>0</v>
      </c>
      <c r="J34" s="60"/>
      <c r="K34" s="61"/>
      <c r="M34" s="49">
        <f>M33+(M35-M25)/10</f>
        <v>1.044029999999999</v>
      </c>
      <c r="N34" s="60" t="e">
        <f t="shared" si="4"/>
        <v>#DIV/0!</v>
      </c>
      <c r="O34" s="60" t="e">
        <f t="shared" si="3"/>
        <v>#DIV/0!</v>
      </c>
      <c r="P34" s="56" t="e">
        <f t="shared" si="7"/>
        <v>#DIV/0!</v>
      </c>
      <c r="Q34" s="50"/>
      <c r="R34" s="57"/>
    </row>
    <row r="35" spans="1:18" s="75" customFormat="1" ht="12.75">
      <c r="A35" s="45">
        <f t="shared" si="1"/>
        <v>20</v>
      </c>
      <c r="B35" s="41" t="s">
        <v>76</v>
      </c>
      <c r="C35" s="41">
        <v>5</v>
      </c>
      <c r="D35" s="45">
        <v>10</v>
      </c>
      <c r="E35"/>
      <c r="F35" s="74">
        <v>1.0739</v>
      </c>
      <c r="G35" s="66">
        <f t="shared" si="0"/>
        <v>0</v>
      </c>
      <c r="H35" s="66">
        <f t="shared" si="6"/>
        <v>0</v>
      </c>
      <c r="I35" s="66">
        <f t="shared" si="5"/>
        <v>0</v>
      </c>
      <c r="J35" s="66"/>
      <c r="K35" s="76"/>
      <c r="L35"/>
      <c r="M35" s="74">
        <v>1.0453</v>
      </c>
      <c r="N35" s="66" t="e">
        <f t="shared" si="4"/>
        <v>#DIV/0!</v>
      </c>
      <c r="O35" s="66" t="e">
        <f t="shared" si="3"/>
        <v>#DIV/0!</v>
      </c>
      <c r="P35" s="56" t="e">
        <f t="shared" si="7"/>
        <v>#DIV/0!</v>
      </c>
      <c r="Q35" s="66"/>
      <c r="R35" s="77"/>
    </row>
    <row r="36" spans="1:18" ht="12.75">
      <c r="A36" s="41">
        <f t="shared" si="1"/>
        <v>21</v>
      </c>
      <c r="B36" s="41" t="s">
        <v>77</v>
      </c>
      <c r="C36" s="41">
        <v>5</v>
      </c>
      <c r="D36" s="41">
        <v>10</v>
      </c>
      <c r="F36" s="49">
        <f>F35+(F45-F35)/10</f>
        <v>1.06701</v>
      </c>
      <c r="G36" s="50">
        <f t="shared" si="0"/>
        <v>0</v>
      </c>
      <c r="H36" s="50">
        <f t="shared" si="6"/>
        <v>0</v>
      </c>
      <c r="I36" s="50">
        <f t="shared" si="5"/>
        <v>0</v>
      </c>
      <c r="J36" s="50"/>
      <c r="K36" s="63"/>
      <c r="M36" s="49">
        <f>M35+(M45-M35)/10</f>
        <v>1.0420699999999998</v>
      </c>
      <c r="N36" s="50" t="e">
        <f t="shared" si="4"/>
        <v>#DIV/0!</v>
      </c>
      <c r="O36" s="50" t="e">
        <f t="shared" si="3"/>
        <v>#DIV/0!</v>
      </c>
      <c r="P36" s="56" t="e">
        <f t="shared" si="7"/>
        <v>#DIV/0!</v>
      </c>
      <c r="Q36" s="50"/>
      <c r="R36" s="53"/>
    </row>
    <row r="37" spans="1:19" ht="12.75">
      <c r="A37" s="41">
        <f t="shared" si="1"/>
        <v>22</v>
      </c>
      <c r="B37" s="41" t="s">
        <v>78</v>
      </c>
      <c r="C37" s="41">
        <v>5</v>
      </c>
      <c r="D37" s="41">
        <v>10</v>
      </c>
      <c r="F37" s="49">
        <f>F36+(F45-F35)/10</f>
        <v>1.06012</v>
      </c>
      <c r="G37" s="50">
        <f t="shared" si="0"/>
        <v>0</v>
      </c>
      <c r="H37" s="50">
        <f t="shared" si="6"/>
        <v>0</v>
      </c>
      <c r="I37" s="50">
        <f t="shared" si="5"/>
        <v>0</v>
      </c>
      <c r="J37" s="68"/>
      <c r="K37" s="55"/>
      <c r="M37" s="49">
        <f>M36+(M45-M35)/10</f>
        <v>1.0388399999999998</v>
      </c>
      <c r="N37" s="50" t="e">
        <f t="shared" si="4"/>
        <v>#DIV/0!</v>
      </c>
      <c r="O37" s="50" t="e">
        <f t="shared" si="3"/>
        <v>#DIV/0!</v>
      </c>
      <c r="P37" s="56" t="e">
        <f t="shared" si="7"/>
        <v>#DIV/0!</v>
      </c>
      <c r="Q37" s="68"/>
      <c r="R37" s="69"/>
      <c r="S37" s="71"/>
    </row>
    <row r="38" spans="1:18" ht="12.75">
      <c r="A38" s="41">
        <f t="shared" si="1"/>
        <v>23</v>
      </c>
      <c r="B38" s="41" t="s">
        <v>79</v>
      </c>
      <c r="C38" s="41">
        <v>5</v>
      </c>
      <c r="D38" s="41">
        <v>10</v>
      </c>
      <c r="F38" s="49">
        <f>F37+(F45-F35)/10</f>
        <v>1.0532299999999999</v>
      </c>
      <c r="G38" s="60">
        <f t="shared" si="0"/>
        <v>0</v>
      </c>
      <c r="H38" s="60">
        <f t="shared" si="6"/>
        <v>0</v>
      </c>
      <c r="I38" s="60">
        <f t="shared" si="5"/>
        <v>0</v>
      </c>
      <c r="J38" s="60"/>
      <c r="K38" s="61"/>
      <c r="M38" s="49">
        <f>M37+(M45-M35)/10</f>
        <v>1.0356099999999997</v>
      </c>
      <c r="N38" s="60" t="e">
        <f t="shared" si="4"/>
        <v>#DIV/0!</v>
      </c>
      <c r="O38" s="60" t="e">
        <f t="shared" si="3"/>
        <v>#DIV/0!</v>
      </c>
      <c r="P38" s="56" t="e">
        <f t="shared" si="7"/>
        <v>#DIV/0!</v>
      </c>
      <c r="Q38" s="50"/>
      <c r="R38" s="57"/>
    </row>
    <row r="39" spans="1:18" ht="12.75">
      <c r="A39" s="41">
        <f t="shared" si="1"/>
        <v>24</v>
      </c>
      <c r="B39" s="41" t="s">
        <v>80</v>
      </c>
      <c r="C39" s="41">
        <v>5</v>
      </c>
      <c r="D39" s="41">
        <v>10</v>
      </c>
      <c r="F39" s="49">
        <f>F38+(F45-F35)/10</f>
        <v>1.0463399999999998</v>
      </c>
      <c r="G39" s="60">
        <f t="shared" si="0"/>
        <v>0</v>
      </c>
      <c r="H39" s="60">
        <f t="shared" si="6"/>
        <v>0</v>
      </c>
      <c r="I39" s="60">
        <f t="shared" si="5"/>
        <v>0</v>
      </c>
      <c r="J39" s="60"/>
      <c r="K39" s="61"/>
      <c r="M39" s="49">
        <f>M38+(M45-M35)/10</f>
        <v>1.0323799999999996</v>
      </c>
      <c r="N39" s="60" t="e">
        <f t="shared" si="4"/>
        <v>#DIV/0!</v>
      </c>
      <c r="O39" s="60" t="e">
        <f t="shared" si="3"/>
        <v>#DIV/0!</v>
      </c>
      <c r="P39" s="56" t="e">
        <f t="shared" si="7"/>
        <v>#DIV/0!</v>
      </c>
      <c r="Q39" s="50"/>
      <c r="R39" s="57"/>
    </row>
    <row r="40" spans="1:18" s="75" customFormat="1" ht="12.75">
      <c r="A40" s="45">
        <f t="shared" si="1"/>
        <v>25</v>
      </c>
      <c r="B40" s="41" t="s">
        <v>81</v>
      </c>
      <c r="C40" s="41">
        <v>5</v>
      </c>
      <c r="D40" s="45">
        <v>10</v>
      </c>
      <c r="E40"/>
      <c r="F40" s="64">
        <f>F39+(F45-F35)/10</f>
        <v>1.0394499999999998</v>
      </c>
      <c r="G40" s="66">
        <f t="shared" si="0"/>
        <v>0</v>
      </c>
      <c r="H40" s="66">
        <f t="shared" si="6"/>
        <v>0</v>
      </c>
      <c r="I40" s="66">
        <f t="shared" si="5"/>
        <v>0</v>
      </c>
      <c r="J40" s="66"/>
      <c r="K40" s="76"/>
      <c r="L40"/>
      <c r="M40" s="64">
        <f>M39+(M45-M35)/10</f>
        <v>1.0291499999999996</v>
      </c>
      <c r="N40" s="66" t="e">
        <f t="shared" si="4"/>
        <v>#DIV/0!</v>
      </c>
      <c r="O40" s="66" t="e">
        <f t="shared" si="3"/>
        <v>#DIV/0!</v>
      </c>
      <c r="P40" s="56" t="e">
        <f t="shared" si="7"/>
        <v>#DIV/0!</v>
      </c>
      <c r="Q40" s="66"/>
      <c r="R40" s="77"/>
    </row>
    <row r="41" spans="1:18" ht="12.75">
      <c r="A41" s="41">
        <f t="shared" si="1"/>
        <v>26</v>
      </c>
      <c r="B41" s="41" t="s">
        <v>82</v>
      </c>
      <c r="C41" s="41">
        <v>5</v>
      </c>
      <c r="D41" s="41">
        <v>10</v>
      </c>
      <c r="F41" s="49">
        <f>F40+(F45-F35)/10</f>
        <v>1.0325599999999997</v>
      </c>
      <c r="G41" s="50">
        <f t="shared" si="0"/>
        <v>0</v>
      </c>
      <c r="H41" s="50">
        <f t="shared" si="6"/>
        <v>0</v>
      </c>
      <c r="I41" s="50">
        <f t="shared" si="5"/>
        <v>0</v>
      </c>
      <c r="J41" s="50"/>
      <c r="K41" s="63"/>
      <c r="M41" s="49">
        <f>M40+(M45-M35)/10</f>
        <v>1.0259199999999995</v>
      </c>
      <c r="N41" s="50" t="e">
        <f t="shared" si="4"/>
        <v>#DIV/0!</v>
      </c>
      <c r="O41" s="50" t="e">
        <f t="shared" si="3"/>
        <v>#DIV/0!</v>
      </c>
      <c r="P41" s="56" t="e">
        <f t="shared" si="7"/>
        <v>#DIV/0!</v>
      </c>
      <c r="Q41" s="50"/>
      <c r="R41" s="53"/>
    </row>
    <row r="42" spans="1:19" ht="12.75">
      <c r="A42" s="41">
        <f t="shared" si="1"/>
        <v>27</v>
      </c>
      <c r="B42" s="41" t="s">
        <v>83</v>
      </c>
      <c r="C42" s="41">
        <v>5</v>
      </c>
      <c r="D42" s="41">
        <v>10</v>
      </c>
      <c r="F42" s="49">
        <f>F41+(F45-F35)/10</f>
        <v>1.0256699999999996</v>
      </c>
      <c r="G42" s="50">
        <f t="shared" si="0"/>
        <v>0</v>
      </c>
      <c r="H42" s="50">
        <f t="shared" si="6"/>
        <v>0</v>
      </c>
      <c r="I42" s="50">
        <f t="shared" si="5"/>
        <v>0</v>
      </c>
      <c r="J42" s="68"/>
      <c r="K42" s="55"/>
      <c r="M42" s="49">
        <f>M41+(M45-M35)/10</f>
        <v>1.0226899999999994</v>
      </c>
      <c r="N42" s="50" t="e">
        <f t="shared" si="4"/>
        <v>#DIV/0!</v>
      </c>
      <c r="O42" s="50" t="e">
        <f t="shared" si="3"/>
        <v>#DIV/0!</v>
      </c>
      <c r="P42" s="56" t="e">
        <f t="shared" si="7"/>
        <v>#DIV/0!</v>
      </c>
      <c r="Q42" s="68"/>
      <c r="R42" s="69"/>
      <c r="S42" s="71"/>
    </row>
    <row r="43" spans="1:18" ht="12.75">
      <c r="A43" s="41">
        <f t="shared" si="1"/>
        <v>28</v>
      </c>
      <c r="B43" s="41" t="s">
        <v>84</v>
      </c>
      <c r="C43" s="41">
        <v>5</v>
      </c>
      <c r="D43" s="41">
        <v>10</v>
      </c>
      <c r="F43" s="49">
        <f>F42+(F45-F35)/10</f>
        <v>1.0187799999999996</v>
      </c>
      <c r="G43" s="60">
        <f t="shared" si="0"/>
        <v>0</v>
      </c>
      <c r="H43" s="60">
        <f t="shared" si="6"/>
        <v>0</v>
      </c>
      <c r="I43" s="60">
        <f t="shared" si="5"/>
        <v>0</v>
      </c>
      <c r="J43" s="60"/>
      <c r="K43" s="61"/>
      <c r="M43" s="49">
        <f>M42+(M45-M35)/10</f>
        <v>1.0194599999999994</v>
      </c>
      <c r="N43" s="60" t="e">
        <f t="shared" si="4"/>
        <v>#DIV/0!</v>
      </c>
      <c r="O43" s="60" t="e">
        <f t="shared" si="3"/>
        <v>#DIV/0!</v>
      </c>
      <c r="P43" s="56" t="e">
        <f t="shared" si="7"/>
        <v>#DIV/0!</v>
      </c>
      <c r="Q43" s="50"/>
      <c r="R43" s="57"/>
    </row>
    <row r="44" spans="1:18" ht="12.75">
      <c r="A44" s="41">
        <f t="shared" si="1"/>
        <v>29</v>
      </c>
      <c r="B44" s="41" t="s">
        <v>85</v>
      </c>
      <c r="C44" s="41">
        <v>5</v>
      </c>
      <c r="D44" s="41">
        <v>10</v>
      </c>
      <c r="F44" s="49">
        <f>F43+(F45-F35)/10</f>
        <v>1.0118899999999995</v>
      </c>
      <c r="G44" s="60">
        <f t="shared" si="0"/>
        <v>0</v>
      </c>
      <c r="H44" s="60">
        <f t="shared" si="6"/>
        <v>0</v>
      </c>
      <c r="I44" s="60">
        <f t="shared" si="5"/>
        <v>0</v>
      </c>
      <c r="J44" s="60"/>
      <c r="K44" s="61"/>
      <c r="M44" s="49">
        <f>M43+(M45-M35)/10</f>
        <v>1.0162299999999993</v>
      </c>
      <c r="N44" s="60" t="e">
        <f t="shared" si="4"/>
        <v>#DIV/0!</v>
      </c>
      <c r="O44" s="60" t="e">
        <f t="shared" si="3"/>
        <v>#DIV/0!</v>
      </c>
      <c r="P44" s="56" t="e">
        <f t="shared" si="7"/>
        <v>#DIV/0!</v>
      </c>
      <c r="Q44" s="50"/>
      <c r="R44" s="57"/>
    </row>
    <row r="45" spans="1:18" s="75" customFormat="1" ht="12.75">
      <c r="A45" s="45">
        <f t="shared" si="1"/>
        <v>30</v>
      </c>
      <c r="B45" s="41" t="s">
        <v>86</v>
      </c>
      <c r="C45" s="41">
        <v>5</v>
      </c>
      <c r="D45" s="45">
        <v>10</v>
      </c>
      <c r="E45"/>
      <c r="F45" s="74">
        <v>1.005</v>
      </c>
      <c r="G45" s="66">
        <f t="shared" si="0"/>
        <v>0</v>
      </c>
      <c r="H45" s="66">
        <f t="shared" si="6"/>
        <v>0</v>
      </c>
      <c r="I45" s="66">
        <f t="shared" si="5"/>
        <v>0</v>
      </c>
      <c r="J45" s="66"/>
      <c r="K45" s="76"/>
      <c r="L45"/>
      <c r="M45" s="74">
        <v>1.013</v>
      </c>
      <c r="N45" s="66" t="e">
        <f t="shared" si="4"/>
        <v>#DIV/0!</v>
      </c>
      <c r="O45" s="66" t="e">
        <f t="shared" si="3"/>
        <v>#DIV/0!</v>
      </c>
      <c r="P45" s="56" t="e">
        <f t="shared" si="7"/>
        <v>#DIV/0!</v>
      </c>
      <c r="Q45" s="66"/>
      <c r="R45" s="77"/>
    </row>
    <row r="46" spans="1:18" ht="12.75">
      <c r="A46" s="41">
        <f t="shared" si="1"/>
        <v>31</v>
      </c>
      <c r="B46" s="41" t="s">
        <v>87</v>
      </c>
      <c r="C46" s="41">
        <v>5</v>
      </c>
      <c r="D46" s="41">
        <v>10</v>
      </c>
      <c r="F46" s="49">
        <f>F45+(F55-F45)/10</f>
        <v>1.00915</v>
      </c>
      <c r="G46" s="50">
        <f t="shared" si="0"/>
        <v>0</v>
      </c>
      <c r="H46" s="50">
        <f t="shared" si="6"/>
        <v>0</v>
      </c>
      <c r="I46" s="50">
        <f t="shared" si="5"/>
        <v>0</v>
      </c>
      <c r="J46" s="50"/>
      <c r="K46" s="63"/>
      <c r="M46" s="49">
        <f>M45+(M55-M45)/10</f>
        <v>1.0163499999999999</v>
      </c>
      <c r="N46" s="50" t="e">
        <f t="shared" si="4"/>
        <v>#DIV/0!</v>
      </c>
      <c r="O46" s="50" t="e">
        <f t="shared" si="3"/>
        <v>#DIV/0!</v>
      </c>
      <c r="P46" s="56" t="e">
        <f t="shared" si="7"/>
        <v>#DIV/0!</v>
      </c>
      <c r="Q46" s="50"/>
      <c r="R46" s="53"/>
    </row>
    <row r="47" spans="1:19" ht="12.75">
      <c r="A47" s="41">
        <f t="shared" si="1"/>
        <v>32</v>
      </c>
      <c r="B47" s="41" t="s">
        <v>88</v>
      </c>
      <c r="C47" s="41">
        <v>5</v>
      </c>
      <c r="D47" s="41">
        <v>10</v>
      </c>
      <c r="F47" s="49">
        <f>F46+(F55-F45)/10</f>
        <v>1.0133</v>
      </c>
      <c r="G47" s="50">
        <f t="shared" si="0"/>
        <v>0</v>
      </c>
      <c r="H47" s="50">
        <f t="shared" si="6"/>
        <v>0</v>
      </c>
      <c r="I47" s="50">
        <f t="shared" si="5"/>
        <v>0</v>
      </c>
      <c r="J47" s="68"/>
      <c r="K47" s="55"/>
      <c r="M47" s="49">
        <f>M46+(M55-M45)/10</f>
        <v>1.0196999999999998</v>
      </c>
      <c r="N47" s="50" t="e">
        <f t="shared" si="4"/>
        <v>#DIV/0!</v>
      </c>
      <c r="O47" s="50" t="e">
        <f t="shared" si="3"/>
        <v>#DIV/0!</v>
      </c>
      <c r="P47" s="56" t="e">
        <f t="shared" si="7"/>
        <v>#DIV/0!</v>
      </c>
      <c r="Q47" s="68"/>
      <c r="R47" s="69"/>
      <c r="S47" s="71"/>
    </row>
    <row r="48" spans="1:18" ht="12.75">
      <c r="A48" s="41">
        <f t="shared" si="1"/>
        <v>33</v>
      </c>
      <c r="B48" s="41" t="s">
        <v>89</v>
      </c>
      <c r="C48" s="41">
        <v>5</v>
      </c>
      <c r="D48" s="41">
        <v>10</v>
      </c>
      <c r="F48" s="49">
        <f>F47+(F55-F45)/10</f>
        <v>1.0174500000000002</v>
      </c>
      <c r="G48" s="60">
        <f t="shared" si="0"/>
        <v>0</v>
      </c>
      <c r="H48" s="60">
        <f t="shared" si="6"/>
        <v>0</v>
      </c>
      <c r="I48" s="60">
        <f t="shared" si="5"/>
        <v>0</v>
      </c>
      <c r="J48" s="60"/>
      <c r="K48" s="61"/>
      <c r="M48" s="49">
        <f>M47+(M55-M45)/10</f>
        <v>1.0230499999999998</v>
      </c>
      <c r="N48" s="60" t="e">
        <f t="shared" si="4"/>
        <v>#DIV/0!</v>
      </c>
      <c r="O48" s="60" t="e">
        <f t="shared" si="3"/>
        <v>#DIV/0!</v>
      </c>
      <c r="P48" s="56" t="e">
        <f t="shared" si="7"/>
        <v>#DIV/0!</v>
      </c>
      <c r="Q48" s="50"/>
      <c r="R48" s="57"/>
    </row>
    <row r="49" spans="1:18" ht="12.75">
      <c r="A49" s="41">
        <f t="shared" si="1"/>
        <v>34</v>
      </c>
      <c r="B49" s="41" t="s">
        <v>90</v>
      </c>
      <c r="C49" s="41">
        <v>5</v>
      </c>
      <c r="D49" s="41">
        <v>10</v>
      </c>
      <c r="F49" s="49">
        <f>F48+(F55-F45)/10</f>
        <v>1.0216000000000003</v>
      </c>
      <c r="G49" s="60">
        <f t="shared" si="0"/>
        <v>0</v>
      </c>
      <c r="H49" s="60">
        <f t="shared" si="6"/>
        <v>0</v>
      </c>
      <c r="I49" s="60">
        <f t="shared" si="5"/>
        <v>0</v>
      </c>
      <c r="J49" s="60"/>
      <c r="K49" s="61"/>
      <c r="M49" s="49">
        <f>M48+(M55-M45)/10</f>
        <v>1.0263999999999998</v>
      </c>
      <c r="N49" s="60" t="e">
        <f t="shared" si="4"/>
        <v>#DIV/0!</v>
      </c>
      <c r="O49" s="60" t="e">
        <f t="shared" si="3"/>
        <v>#DIV/0!</v>
      </c>
      <c r="P49" s="56" t="e">
        <f t="shared" si="7"/>
        <v>#DIV/0!</v>
      </c>
      <c r="Q49" s="50"/>
      <c r="R49" s="57"/>
    </row>
    <row r="50" spans="1:18" s="75" customFormat="1" ht="12.75">
      <c r="A50" s="45">
        <f t="shared" si="1"/>
        <v>35</v>
      </c>
      <c r="B50" s="41" t="s">
        <v>91</v>
      </c>
      <c r="C50" s="41">
        <v>5</v>
      </c>
      <c r="D50" s="45">
        <v>10</v>
      </c>
      <c r="E50"/>
      <c r="F50" s="64">
        <f>F49+(F55-F45)/10</f>
        <v>1.0257500000000004</v>
      </c>
      <c r="G50" s="66">
        <f t="shared" si="0"/>
        <v>0</v>
      </c>
      <c r="H50" s="66">
        <f t="shared" si="6"/>
        <v>0</v>
      </c>
      <c r="I50" s="66">
        <f t="shared" si="5"/>
        <v>0</v>
      </c>
      <c r="J50" s="66"/>
      <c r="K50" s="76"/>
      <c r="L50"/>
      <c r="M50" s="64">
        <f>M49+(M55-M45)/10</f>
        <v>1.0297499999999997</v>
      </c>
      <c r="N50" s="66" t="e">
        <f t="shared" si="4"/>
        <v>#DIV/0!</v>
      </c>
      <c r="O50" s="66" t="e">
        <f t="shared" si="3"/>
        <v>#DIV/0!</v>
      </c>
      <c r="P50" s="56" t="e">
        <f t="shared" si="7"/>
        <v>#DIV/0!</v>
      </c>
      <c r="Q50" s="66"/>
      <c r="R50" s="77"/>
    </row>
    <row r="51" spans="1:18" ht="12.75">
      <c r="A51" s="41">
        <f t="shared" si="1"/>
        <v>36</v>
      </c>
      <c r="B51" s="41" t="s">
        <v>92</v>
      </c>
      <c r="C51" s="41">
        <v>5</v>
      </c>
      <c r="D51" s="41">
        <v>10</v>
      </c>
      <c r="F51" s="49">
        <f>F50+(F55-F45)/10</f>
        <v>1.0299000000000005</v>
      </c>
      <c r="G51" s="50">
        <f t="shared" si="0"/>
        <v>0</v>
      </c>
      <c r="H51" s="50">
        <f t="shared" si="6"/>
        <v>0</v>
      </c>
      <c r="I51" s="50">
        <f t="shared" si="5"/>
        <v>0</v>
      </c>
      <c r="J51" s="50"/>
      <c r="K51" s="63"/>
      <c r="M51" s="49">
        <f>M50+(M55-M45)/10</f>
        <v>1.0330999999999997</v>
      </c>
      <c r="N51" s="50" t="e">
        <f t="shared" si="4"/>
        <v>#DIV/0!</v>
      </c>
      <c r="O51" s="50" t="e">
        <f t="shared" si="3"/>
        <v>#DIV/0!</v>
      </c>
      <c r="P51" s="56" t="e">
        <f t="shared" si="7"/>
        <v>#DIV/0!</v>
      </c>
      <c r="Q51" s="50"/>
      <c r="R51" s="53"/>
    </row>
    <row r="52" spans="1:19" ht="12.75">
      <c r="A52" s="41">
        <f t="shared" si="1"/>
        <v>37</v>
      </c>
      <c r="B52" s="41" t="s">
        <v>93</v>
      </c>
      <c r="C52" s="41">
        <v>5</v>
      </c>
      <c r="D52" s="41">
        <v>10</v>
      </c>
      <c r="F52" s="49">
        <f>F51+(F55-F45)/10</f>
        <v>1.0340500000000006</v>
      </c>
      <c r="G52" s="50">
        <f t="shared" si="0"/>
        <v>0</v>
      </c>
      <c r="H52" s="50">
        <f t="shared" si="6"/>
        <v>0</v>
      </c>
      <c r="I52" s="50">
        <f t="shared" si="5"/>
        <v>0</v>
      </c>
      <c r="J52" s="68"/>
      <c r="K52" s="55"/>
      <c r="M52" s="49">
        <f>M51+(M55-M45)/10</f>
        <v>1.0364499999999996</v>
      </c>
      <c r="N52" s="50" t="e">
        <f t="shared" si="4"/>
        <v>#DIV/0!</v>
      </c>
      <c r="O52" s="50" t="e">
        <f t="shared" si="3"/>
        <v>#DIV/0!</v>
      </c>
      <c r="P52" s="56" t="e">
        <f t="shared" si="7"/>
        <v>#DIV/0!</v>
      </c>
      <c r="Q52" s="68"/>
      <c r="R52" s="69"/>
      <c r="S52" s="71"/>
    </row>
    <row r="53" spans="1:18" ht="12.75">
      <c r="A53" s="41">
        <f t="shared" si="1"/>
        <v>38</v>
      </c>
      <c r="B53" s="41" t="s">
        <v>94</v>
      </c>
      <c r="C53" s="41">
        <v>5</v>
      </c>
      <c r="D53" s="41">
        <v>10</v>
      </c>
      <c r="F53" s="49">
        <f>F52+(F55-F45)/10</f>
        <v>1.0382000000000007</v>
      </c>
      <c r="G53" s="60">
        <f t="shared" si="0"/>
        <v>0</v>
      </c>
      <c r="H53" s="60">
        <f t="shared" si="6"/>
        <v>0</v>
      </c>
      <c r="I53" s="60">
        <f t="shared" si="5"/>
        <v>0</v>
      </c>
      <c r="J53" s="60"/>
      <c r="K53" s="61"/>
      <c r="M53" s="49">
        <f>M52+(M55-M45)/10</f>
        <v>1.0397999999999996</v>
      </c>
      <c r="N53" s="60" t="e">
        <f t="shared" si="4"/>
        <v>#DIV/0!</v>
      </c>
      <c r="O53" s="60" t="e">
        <f t="shared" si="3"/>
        <v>#DIV/0!</v>
      </c>
      <c r="P53" s="56" t="e">
        <f t="shared" si="7"/>
        <v>#DIV/0!</v>
      </c>
      <c r="Q53" s="50"/>
      <c r="R53" s="57"/>
    </row>
    <row r="54" spans="1:18" ht="12.75">
      <c r="A54" s="41">
        <f t="shared" si="1"/>
        <v>39</v>
      </c>
      <c r="B54" s="41" t="s">
        <v>95</v>
      </c>
      <c r="C54" s="41">
        <v>5</v>
      </c>
      <c r="D54" s="41">
        <v>10</v>
      </c>
      <c r="F54" s="49">
        <f>F53+(F55-F45)/10</f>
        <v>1.0423500000000008</v>
      </c>
      <c r="G54" s="60">
        <f t="shared" si="0"/>
        <v>0</v>
      </c>
      <c r="H54" s="60">
        <f t="shared" si="6"/>
        <v>0</v>
      </c>
      <c r="I54" s="60">
        <f t="shared" si="5"/>
        <v>0</v>
      </c>
      <c r="J54" s="60"/>
      <c r="K54" s="61"/>
      <c r="M54" s="49">
        <f>M53+(M55-M45)/10</f>
        <v>1.0431499999999996</v>
      </c>
      <c r="N54" s="60" t="e">
        <f t="shared" si="4"/>
        <v>#DIV/0!</v>
      </c>
      <c r="O54" s="60" t="e">
        <f t="shared" si="3"/>
        <v>#DIV/0!</v>
      </c>
      <c r="P54" s="56" t="e">
        <f t="shared" si="7"/>
        <v>#DIV/0!</v>
      </c>
      <c r="Q54" s="50"/>
      <c r="R54" s="57"/>
    </row>
    <row r="55" spans="1:18" s="75" customFormat="1" ht="12.75">
      <c r="A55" s="45">
        <f t="shared" si="1"/>
        <v>40</v>
      </c>
      <c r="B55" s="41" t="s">
        <v>96</v>
      </c>
      <c r="C55" s="41">
        <v>5</v>
      </c>
      <c r="D55" s="45">
        <v>10</v>
      </c>
      <c r="E55"/>
      <c r="F55" s="74">
        <v>1.0465</v>
      </c>
      <c r="G55" s="66">
        <f t="shared" si="0"/>
        <v>0</v>
      </c>
      <c r="H55" s="66">
        <f t="shared" si="6"/>
        <v>0</v>
      </c>
      <c r="I55" s="66">
        <f t="shared" si="5"/>
        <v>0</v>
      </c>
      <c r="J55" s="66"/>
      <c r="K55" s="76"/>
      <c r="L55"/>
      <c r="M55" s="74">
        <v>1.0465</v>
      </c>
      <c r="N55" s="66" t="e">
        <f t="shared" si="4"/>
        <v>#DIV/0!</v>
      </c>
      <c r="O55" s="66" t="e">
        <f t="shared" si="3"/>
        <v>#DIV/0!</v>
      </c>
      <c r="P55" s="56" t="e">
        <f t="shared" si="7"/>
        <v>#DIV/0!</v>
      </c>
      <c r="Q55" s="66"/>
      <c r="R55" s="77"/>
    </row>
    <row r="56" spans="1:18" ht="12.75">
      <c r="A56" s="41">
        <v>161</v>
      </c>
      <c r="B56" s="41" t="s">
        <v>67</v>
      </c>
      <c r="C56" s="41">
        <v>5</v>
      </c>
      <c r="D56" s="41">
        <v>10</v>
      </c>
      <c r="F56" s="49">
        <f>F55+(F65-F55)/10</f>
        <v>1.04924</v>
      </c>
      <c r="G56" s="50">
        <f aca="true" t="shared" si="8" ref="G56:G119">($G$8*((E56)^3)+$G$9*((E56)^2)+$G$10*(E56)+$G$11)/F56</f>
        <v>0</v>
      </c>
      <c r="H56" s="50">
        <f t="shared" si="6"/>
        <v>0</v>
      </c>
      <c r="I56" s="50">
        <f t="shared" si="5"/>
        <v>0</v>
      </c>
      <c r="J56" s="50"/>
      <c r="K56" s="63"/>
      <c r="M56" s="49">
        <f>M55+(M65-M55)/10</f>
        <v>1.04638</v>
      </c>
      <c r="N56" s="50" t="e">
        <f aca="true" t="shared" si="9" ref="N56:N119">L56/M56-N$16</f>
        <v>#DIV/0!</v>
      </c>
      <c r="O56" s="50" t="e">
        <f aca="true" t="shared" si="10" ref="O56:O119">$N56*$D56/C56</f>
        <v>#DIV/0!</v>
      </c>
      <c r="P56" s="56" t="e">
        <f>O56/R$22</f>
        <v>#DIV/0!</v>
      </c>
      <c r="Q56" s="50"/>
      <c r="R56" s="53"/>
    </row>
    <row r="57" spans="1:19" ht="12.75">
      <c r="A57" s="41">
        <f aca="true" t="shared" si="11" ref="A57:A119">A56+1</f>
        <v>162</v>
      </c>
      <c r="B57" s="41" t="s">
        <v>68</v>
      </c>
      <c r="C57" s="41">
        <v>5</v>
      </c>
      <c r="D57" s="41">
        <v>10</v>
      </c>
      <c r="F57" s="49">
        <f>F56+(F65-F55)/10</f>
        <v>1.05198</v>
      </c>
      <c r="G57" s="50">
        <f t="shared" si="8"/>
        <v>0</v>
      </c>
      <c r="H57" s="50">
        <f t="shared" si="6"/>
        <v>0</v>
      </c>
      <c r="I57" s="50">
        <f t="shared" si="5"/>
        <v>0</v>
      </c>
      <c r="J57" s="68"/>
      <c r="K57" s="55"/>
      <c r="M57" s="49">
        <f>M56+(M65-M55)/10</f>
        <v>1.0462600000000002</v>
      </c>
      <c r="N57" s="50" t="e">
        <f t="shared" si="9"/>
        <v>#DIV/0!</v>
      </c>
      <c r="O57" s="50" t="e">
        <f t="shared" si="10"/>
        <v>#DIV/0!</v>
      </c>
      <c r="P57" s="56" t="e">
        <f aca="true" t="shared" si="12" ref="P57:P85">O57/R$22</f>
        <v>#DIV/0!</v>
      </c>
      <c r="Q57" s="68"/>
      <c r="R57" s="69"/>
      <c r="S57" s="71"/>
    </row>
    <row r="58" spans="1:18" ht="12.75">
      <c r="A58" s="41">
        <f t="shared" si="11"/>
        <v>163</v>
      </c>
      <c r="B58" s="41" t="s">
        <v>69</v>
      </c>
      <c r="C58" s="41">
        <v>5</v>
      </c>
      <c r="D58" s="41">
        <v>10</v>
      </c>
      <c r="F58" s="49">
        <f>F57+(F65-F55)/10</f>
        <v>1.0547199999999999</v>
      </c>
      <c r="G58" s="60">
        <f t="shared" si="8"/>
        <v>0</v>
      </c>
      <c r="H58" s="60">
        <f t="shared" si="6"/>
        <v>0</v>
      </c>
      <c r="I58" s="60">
        <f t="shared" si="5"/>
        <v>0</v>
      </c>
      <c r="J58" s="60"/>
      <c r="K58" s="61"/>
      <c r="M58" s="49">
        <f>M57+(M65-M55)/10</f>
        <v>1.0461400000000003</v>
      </c>
      <c r="N58" s="60" t="e">
        <f t="shared" si="9"/>
        <v>#DIV/0!</v>
      </c>
      <c r="O58" s="60" t="e">
        <f t="shared" si="10"/>
        <v>#DIV/0!</v>
      </c>
      <c r="P58" s="56" t="e">
        <f t="shared" si="12"/>
        <v>#DIV/0!</v>
      </c>
      <c r="Q58" s="50"/>
      <c r="R58" s="57"/>
    </row>
    <row r="59" spans="1:18" ht="12.75">
      <c r="A59" s="41">
        <f t="shared" si="11"/>
        <v>164</v>
      </c>
      <c r="B59" s="41" t="s">
        <v>70</v>
      </c>
      <c r="C59" s="41">
        <v>5</v>
      </c>
      <c r="D59" s="41">
        <v>10</v>
      </c>
      <c r="F59" s="49">
        <f>F58+(F65-F55)/10</f>
        <v>1.0574599999999998</v>
      </c>
      <c r="G59" s="60">
        <f t="shared" si="8"/>
        <v>0</v>
      </c>
      <c r="H59" s="60">
        <f t="shared" si="6"/>
        <v>0</v>
      </c>
      <c r="I59" s="60">
        <f t="shared" si="5"/>
        <v>0</v>
      </c>
      <c r="J59" s="60"/>
      <c r="K59" s="61"/>
      <c r="M59" s="49">
        <f>M58+(M65-M55)/10</f>
        <v>1.0460200000000004</v>
      </c>
      <c r="N59" s="60" t="e">
        <f t="shared" si="9"/>
        <v>#DIV/0!</v>
      </c>
      <c r="O59" s="60" t="e">
        <f t="shared" si="10"/>
        <v>#DIV/0!</v>
      </c>
      <c r="P59" s="56" t="e">
        <f t="shared" si="12"/>
        <v>#DIV/0!</v>
      </c>
      <c r="Q59" s="50"/>
      <c r="R59" s="57"/>
    </row>
    <row r="60" spans="1:18" s="75" customFormat="1" ht="12.75">
      <c r="A60" s="45">
        <f t="shared" si="11"/>
        <v>165</v>
      </c>
      <c r="B60" s="41" t="s">
        <v>71</v>
      </c>
      <c r="C60" s="41">
        <v>5</v>
      </c>
      <c r="D60" s="45">
        <v>10</v>
      </c>
      <c r="E60"/>
      <c r="F60" s="64">
        <f>F59+(F65-F55)/10</f>
        <v>1.0601999999999998</v>
      </c>
      <c r="G60" s="66">
        <f t="shared" si="8"/>
        <v>0</v>
      </c>
      <c r="H60" s="66">
        <f t="shared" si="6"/>
        <v>0</v>
      </c>
      <c r="I60" s="66">
        <f t="shared" si="5"/>
        <v>0</v>
      </c>
      <c r="J60" s="66"/>
      <c r="K60" s="76"/>
      <c r="L60"/>
      <c r="M60" s="64">
        <f>M59+(M65-M55)/10</f>
        <v>1.0459000000000005</v>
      </c>
      <c r="N60" s="66" t="e">
        <f t="shared" si="9"/>
        <v>#DIV/0!</v>
      </c>
      <c r="O60" s="66" t="e">
        <f t="shared" si="10"/>
        <v>#DIV/0!</v>
      </c>
      <c r="P60" s="56" t="e">
        <f t="shared" si="12"/>
        <v>#DIV/0!</v>
      </c>
      <c r="Q60" s="66"/>
      <c r="R60" s="77"/>
    </row>
    <row r="61" spans="1:18" ht="12.75">
      <c r="A61" s="41">
        <f t="shared" si="11"/>
        <v>166</v>
      </c>
      <c r="B61" s="41" t="s">
        <v>72</v>
      </c>
      <c r="C61" s="41">
        <v>5</v>
      </c>
      <c r="D61" s="41">
        <v>10</v>
      </c>
      <c r="F61" s="49">
        <f>F60+(F65-F55)/10</f>
        <v>1.0629399999999998</v>
      </c>
      <c r="G61" s="50">
        <f t="shared" si="8"/>
        <v>0</v>
      </c>
      <c r="H61" s="50">
        <f t="shared" si="6"/>
        <v>0</v>
      </c>
      <c r="I61" s="50">
        <f t="shared" si="5"/>
        <v>0</v>
      </c>
      <c r="J61" s="50"/>
      <c r="K61" s="63"/>
      <c r="M61" s="49">
        <f>M60+(M65-M55)/10</f>
        <v>1.0457800000000006</v>
      </c>
      <c r="N61" s="50" t="e">
        <f t="shared" si="9"/>
        <v>#DIV/0!</v>
      </c>
      <c r="O61" s="50" t="e">
        <f t="shared" si="10"/>
        <v>#DIV/0!</v>
      </c>
      <c r="P61" s="56" t="e">
        <f t="shared" si="12"/>
        <v>#DIV/0!</v>
      </c>
      <c r="Q61" s="50"/>
      <c r="R61" s="53"/>
    </row>
    <row r="62" spans="1:19" ht="12.75">
      <c r="A62" s="41">
        <f t="shared" si="11"/>
        <v>167</v>
      </c>
      <c r="B62" s="41" t="s">
        <v>73</v>
      </c>
      <c r="C62" s="41">
        <v>5</v>
      </c>
      <c r="D62" s="41">
        <v>10</v>
      </c>
      <c r="F62" s="49">
        <f>F61+(F65-F55)/10</f>
        <v>1.0656799999999997</v>
      </c>
      <c r="G62" s="50">
        <f t="shared" si="8"/>
        <v>0</v>
      </c>
      <c r="H62" s="50">
        <f t="shared" si="6"/>
        <v>0</v>
      </c>
      <c r="I62" s="50">
        <f t="shared" si="5"/>
        <v>0</v>
      </c>
      <c r="J62" s="68"/>
      <c r="K62" s="55"/>
      <c r="M62" s="49">
        <f>M61+(M65-M55)/10</f>
        <v>1.0456600000000007</v>
      </c>
      <c r="N62" s="50" t="e">
        <f t="shared" si="9"/>
        <v>#DIV/0!</v>
      </c>
      <c r="O62" s="50" t="e">
        <f t="shared" si="10"/>
        <v>#DIV/0!</v>
      </c>
      <c r="P62" s="56" t="e">
        <f t="shared" si="12"/>
        <v>#DIV/0!</v>
      </c>
      <c r="Q62" s="68"/>
      <c r="R62" s="69"/>
      <c r="S62" s="71"/>
    </row>
    <row r="63" spans="1:18" ht="12.75">
      <c r="A63" s="41">
        <f t="shared" si="11"/>
        <v>168</v>
      </c>
      <c r="B63" s="41" t="s">
        <v>74</v>
      </c>
      <c r="C63" s="41">
        <v>5</v>
      </c>
      <c r="D63" s="41">
        <v>10</v>
      </c>
      <c r="F63" s="49">
        <f>F62+(F65-F55)/10</f>
        <v>1.0684199999999997</v>
      </c>
      <c r="G63" s="60">
        <f t="shared" si="8"/>
        <v>0</v>
      </c>
      <c r="H63" s="60">
        <f t="shared" si="6"/>
        <v>0</v>
      </c>
      <c r="I63" s="60">
        <f t="shared" si="5"/>
        <v>0</v>
      </c>
      <c r="J63" s="60"/>
      <c r="K63" s="61"/>
      <c r="M63" s="49">
        <f>M62+(M65-M55)/10</f>
        <v>1.0455400000000008</v>
      </c>
      <c r="N63" s="60" t="e">
        <f t="shared" si="9"/>
        <v>#DIV/0!</v>
      </c>
      <c r="O63" s="60" t="e">
        <f t="shared" si="10"/>
        <v>#DIV/0!</v>
      </c>
      <c r="P63" s="56" t="e">
        <f t="shared" si="12"/>
        <v>#DIV/0!</v>
      </c>
      <c r="Q63" s="50"/>
      <c r="R63" s="57"/>
    </row>
    <row r="64" spans="1:18" ht="12.75">
      <c r="A64" s="41">
        <f t="shared" si="11"/>
        <v>169</v>
      </c>
      <c r="B64" s="41" t="s">
        <v>75</v>
      </c>
      <c r="C64" s="41">
        <v>5</v>
      </c>
      <c r="D64" s="41">
        <v>10</v>
      </c>
      <c r="F64" s="49">
        <f>F63+(F65-F55)/10</f>
        <v>1.0711599999999997</v>
      </c>
      <c r="G64" s="60">
        <f t="shared" si="8"/>
        <v>0</v>
      </c>
      <c r="H64" s="60">
        <f t="shared" si="6"/>
        <v>0</v>
      </c>
      <c r="I64" s="60">
        <f t="shared" si="5"/>
        <v>0</v>
      </c>
      <c r="J64" s="60"/>
      <c r="K64" s="61"/>
      <c r="M64" s="49">
        <f>M63+(M65-M55)/10</f>
        <v>1.045420000000001</v>
      </c>
      <c r="N64" s="60" t="e">
        <f t="shared" si="9"/>
        <v>#DIV/0!</v>
      </c>
      <c r="O64" s="60" t="e">
        <f t="shared" si="10"/>
        <v>#DIV/0!</v>
      </c>
      <c r="P64" s="56" t="e">
        <f t="shared" si="12"/>
        <v>#DIV/0!</v>
      </c>
      <c r="Q64" s="50"/>
      <c r="R64" s="57"/>
    </row>
    <row r="65" spans="1:18" s="75" customFormat="1" ht="12.75">
      <c r="A65" s="45">
        <f t="shared" si="11"/>
        <v>170</v>
      </c>
      <c r="B65" s="41" t="s">
        <v>76</v>
      </c>
      <c r="C65" s="41">
        <v>5</v>
      </c>
      <c r="D65" s="45">
        <v>10</v>
      </c>
      <c r="E65"/>
      <c r="F65" s="74">
        <v>1.0739</v>
      </c>
      <c r="G65" s="66">
        <f t="shared" si="8"/>
        <v>0</v>
      </c>
      <c r="H65" s="66">
        <f t="shared" si="6"/>
        <v>0</v>
      </c>
      <c r="I65" s="66">
        <f t="shared" si="5"/>
        <v>0</v>
      </c>
      <c r="J65" s="66"/>
      <c r="K65" s="76"/>
      <c r="L65"/>
      <c r="M65" s="74">
        <v>1.0453</v>
      </c>
      <c r="N65" s="66" t="e">
        <f t="shared" si="9"/>
        <v>#DIV/0!</v>
      </c>
      <c r="O65" s="66" t="e">
        <f t="shared" si="10"/>
        <v>#DIV/0!</v>
      </c>
      <c r="P65" s="56" t="e">
        <f t="shared" si="12"/>
        <v>#DIV/0!</v>
      </c>
      <c r="Q65" s="66"/>
      <c r="R65" s="77"/>
    </row>
    <row r="66" spans="1:18" ht="12.75">
      <c r="A66" s="41">
        <f t="shared" si="11"/>
        <v>171</v>
      </c>
      <c r="B66" s="41" t="s">
        <v>77</v>
      </c>
      <c r="C66" s="41">
        <v>5</v>
      </c>
      <c r="D66" s="41">
        <v>10</v>
      </c>
      <c r="F66" s="49">
        <f>F65+(F75-F65)/10</f>
        <v>1.06701</v>
      </c>
      <c r="G66" s="50">
        <f t="shared" si="8"/>
        <v>0</v>
      </c>
      <c r="H66" s="50">
        <f t="shared" si="6"/>
        <v>0</v>
      </c>
      <c r="I66" s="50">
        <f t="shared" si="5"/>
        <v>0</v>
      </c>
      <c r="J66" s="50"/>
      <c r="K66" s="63"/>
      <c r="M66" s="49">
        <f>M65+(M75-M65)/10</f>
        <v>1.0420699999999998</v>
      </c>
      <c r="N66" s="50" t="e">
        <f t="shared" si="9"/>
        <v>#DIV/0!</v>
      </c>
      <c r="O66" s="50" t="e">
        <f t="shared" si="10"/>
        <v>#DIV/0!</v>
      </c>
      <c r="P66" s="56" t="e">
        <f t="shared" si="12"/>
        <v>#DIV/0!</v>
      </c>
      <c r="Q66" s="50"/>
      <c r="R66" s="53"/>
    </row>
    <row r="67" spans="1:19" ht="12.75">
      <c r="A67" s="41">
        <f t="shared" si="11"/>
        <v>172</v>
      </c>
      <c r="B67" s="41" t="s">
        <v>78</v>
      </c>
      <c r="C67" s="41">
        <v>5</v>
      </c>
      <c r="D67" s="41">
        <v>10</v>
      </c>
      <c r="F67" s="49">
        <f>F66+(F75-F65)/10</f>
        <v>1.06012</v>
      </c>
      <c r="G67" s="50">
        <f t="shared" si="8"/>
        <v>0</v>
      </c>
      <c r="H67" s="50">
        <f t="shared" si="6"/>
        <v>0</v>
      </c>
      <c r="I67" s="50">
        <f t="shared" si="5"/>
        <v>0</v>
      </c>
      <c r="J67" s="68"/>
      <c r="K67" s="55"/>
      <c r="M67" s="49">
        <f>M66+(M75-M65)/10</f>
        <v>1.0388399999999998</v>
      </c>
      <c r="N67" s="50" t="e">
        <f t="shared" si="9"/>
        <v>#DIV/0!</v>
      </c>
      <c r="O67" s="50" t="e">
        <f t="shared" si="10"/>
        <v>#DIV/0!</v>
      </c>
      <c r="P67" s="56" t="e">
        <f t="shared" si="12"/>
        <v>#DIV/0!</v>
      </c>
      <c r="Q67" s="68"/>
      <c r="R67" s="69"/>
      <c r="S67" s="71"/>
    </row>
    <row r="68" spans="1:18" ht="12.75">
      <c r="A68" s="41">
        <f t="shared" si="11"/>
        <v>173</v>
      </c>
      <c r="B68" s="41" t="s">
        <v>79</v>
      </c>
      <c r="C68" s="41">
        <v>5</v>
      </c>
      <c r="D68" s="41">
        <v>10</v>
      </c>
      <c r="F68" s="49">
        <f>F67+(F75-F65)/10</f>
        <v>1.0532299999999999</v>
      </c>
      <c r="G68" s="60">
        <f t="shared" si="8"/>
        <v>0</v>
      </c>
      <c r="H68" s="60">
        <f t="shared" si="6"/>
        <v>0</v>
      </c>
      <c r="I68" s="60">
        <f t="shared" si="5"/>
        <v>0</v>
      </c>
      <c r="J68" s="60"/>
      <c r="K68" s="61"/>
      <c r="M68" s="49">
        <f>M67+(M75-M65)/10</f>
        <v>1.0356099999999997</v>
      </c>
      <c r="N68" s="60" t="e">
        <f t="shared" si="9"/>
        <v>#DIV/0!</v>
      </c>
      <c r="O68" s="60" t="e">
        <f t="shared" si="10"/>
        <v>#DIV/0!</v>
      </c>
      <c r="P68" s="56" t="e">
        <f t="shared" si="12"/>
        <v>#DIV/0!</v>
      </c>
      <c r="Q68" s="50"/>
      <c r="R68" s="57"/>
    </row>
    <row r="69" spans="1:18" ht="12.75">
      <c r="A69" s="41">
        <f t="shared" si="11"/>
        <v>174</v>
      </c>
      <c r="B69" s="41" t="s">
        <v>80</v>
      </c>
      <c r="C69" s="41">
        <v>5</v>
      </c>
      <c r="D69" s="41">
        <v>10</v>
      </c>
      <c r="F69" s="49">
        <f>F68+(F75-F65)/10</f>
        <v>1.0463399999999998</v>
      </c>
      <c r="G69" s="60">
        <f t="shared" si="8"/>
        <v>0</v>
      </c>
      <c r="H69" s="60">
        <f t="shared" si="6"/>
        <v>0</v>
      </c>
      <c r="I69" s="60">
        <f t="shared" si="5"/>
        <v>0</v>
      </c>
      <c r="J69" s="60"/>
      <c r="K69" s="61"/>
      <c r="M69" s="49">
        <f>M68+(M75-M65)/10</f>
        <v>1.0323799999999996</v>
      </c>
      <c r="N69" s="60" t="e">
        <f t="shared" si="9"/>
        <v>#DIV/0!</v>
      </c>
      <c r="O69" s="60" t="e">
        <f t="shared" si="10"/>
        <v>#DIV/0!</v>
      </c>
      <c r="P69" s="56" t="e">
        <f t="shared" si="12"/>
        <v>#DIV/0!</v>
      </c>
      <c r="Q69" s="50"/>
      <c r="R69" s="57"/>
    </row>
    <row r="70" spans="1:18" s="75" customFormat="1" ht="12.75">
      <c r="A70" s="45">
        <f t="shared" si="11"/>
        <v>175</v>
      </c>
      <c r="B70" s="41" t="s">
        <v>81</v>
      </c>
      <c r="C70" s="41">
        <v>5</v>
      </c>
      <c r="D70" s="45">
        <v>10</v>
      </c>
      <c r="E70"/>
      <c r="F70" s="64">
        <f>F69+(F75-F65)/10</f>
        <v>1.0394499999999998</v>
      </c>
      <c r="G70" s="66">
        <f t="shared" si="8"/>
        <v>0</v>
      </c>
      <c r="H70" s="66">
        <f t="shared" si="6"/>
        <v>0</v>
      </c>
      <c r="I70" s="66">
        <f t="shared" si="5"/>
        <v>0</v>
      </c>
      <c r="J70" s="66"/>
      <c r="K70" s="76"/>
      <c r="L70"/>
      <c r="M70" s="64">
        <f>M69+(M75-M65)/10</f>
        <v>1.0291499999999996</v>
      </c>
      <c r="N70" s="66" t="e">
        <f t="shared" si="9"/>
        <v>#DIV/0!</v>
      </c>
      <c r="O70" s="66" t="e">
        <f t="shared" si="10"/>
        <v>#DIV/0!</v>
      </c>
      <c r="P70" s="56" t="e">
        <f t="shared" si="12"/>
        <v>#DIV/0!</v>
      </c>
      <c r="Q70" s="66"/>
      <c r="R70" s="77"/>
    </row>
    <row r="71" spans="1:18" ht="12.75">
      <c r="A71" s="41">
        <f t="shared" si="11"/>
        <v>176</v>
      </c>
      <c r="B71" s="41" t="s">
        <v>82</v>
      </c>
      <c r="C71" s="41">
        <v>5</v>
      </c>
      <c r="D71" s="41">
        <v>10</v>
      </c>
      <c r="F71" s="49">
        <f>F70+(F75-F65)/10</f>
        <v>1.0325599999999997</v>
      </c>
      <c r="G71" s="50">
        <f t="shared" si="8"/>
        <v>0</v>
      </c>
      <c r="H71" s="50">
        <f t="shared" si="6"/>
        <v>0</v>
      </c>
      <c r="I71" s="50">
        <f t="shared" si="5"/>
        <v>0</v>
      </c>
      <c r="J71" s="50"/>
      <c r="K71" s="63"/>
      <c r="M71" s="49">
        <f>M70+(M75-M65)/10</f>
        <v>1.0259199999999995</v>
      </c>
      <c r="N71" s="50" t="e">
        <f t="shared" si="9"/>
        <v>#DIV/0!</v>
      </c>
      <c r="O71" s="50" t="e">
        <f t="shared" si="10"/>
        <v>#DIV/0!</v>
      </c>
      <c r="P71" s="56" t="e">
        <f t="shared" si="12"/>
        <v>#DIV/0!</v>
      </c>
      <c r="Q71" s="50"/>
      <c r="R71" s="53"/>
    </row>
    <row r="72" spans="1:19" ht="12.75">
      <c r="A72" s="41">
        <f t="shared" si="11"/>
        <v>177</v>
      </c>
      <c r="B72" s="41" t="s">
        <v>83</v>
      </c>
      <c r="C72" s="41">
        <v>5</v>
      </c>
      <c r="D72" s="41">
        <v>10</v>
      </c>
      <c r="F72" s="49">
        <f>F71+(F75-F65)/10</f>
        <v>1.0256699999999996</v>
      </c>
      <c r="G72" s="50">
        <f t="shared" si="8"/>
        <v>0</v>
      </c>
      <c r="H72" s="50">
        <f t="shared" si="6"/>
        <v>0</v>
      </c>
      <c r="I72" s="50">
        <f t="shared" si="5"/>
        <v>0</v>
      </c>
      <c r="J72" s="68"/>
      <c r="K72" s="55"/>
      <c r="M72" s="49">
        <f>M71+(M75-M65)/10</f>
        <v>1.0226899999999994</v>
      </c>
      <c r="N72" s="50" t="e">
        <f t="shared" si="9"/>
        <v>#DIV/0!</v>
      </c>
      <c r="O72" s="50" t="e">
        <f t="shared" si="10"/>
        <v>#DIV/0!</v>
      </c>
      <c r="P72" s="56" t="e">
        <f t="shared" si="12"/>
        <v>#DIV/0!</v>
      </c>
      <c r="Q72" s="68"/>
      <c r="R72" s="69"/>
      <c r="S72" s="71"/>
    </row>
    <row r="73" spans="1:18" ht="12.75">
      <c r="A73" s="41">
        <f t="shared" si="11"/>
        <v>178</v>
      </c>
      <c r="B73" s="41" t="s">
        <v>84</v>
      </c>
      <c r="C73" s="41">
        <v>5</v>
      </c>
      <c r="D73" s="41">
        <v>10</v>
      </c>
      <c r="F73" s="49">
        <f>F72+(F75-F65)/10</f>
        <v>1.0187799999999996</v>
      </c>
      <c r="G73" s="60">
        <f t="shared" si="8"/>
        <v>0</v>
      </c>
      <c r="H73" s="60">
        <f t="shared" si="6"/>
        <v>0</v>
      </c>
      <c r="I73" s="60">
        <f t="shared" si="5"/>
        <v>0</v>
      </c>
      <c r="J73" s="60"/>
      <c r="K73" s="61"/>
      <c r="M73" s="49">
        <f>M72+(M75-M65)/10</f>
        <v>1.0194599999999994</v>
      </c>
      <c r="N73" s="60" t="e">
        <f t="shared" si="9"/>
        <v>#DIV/0!</v>
      </c>
      <c r="O73" s="60" t="e">
        <f t="shared" si="10"/>
        <v>#DIV/0!</v>
      </c>
      <c r="P73" s="56" t="e">
        <f t="shared" si="12"/>
        <v>#DIV/0!</v>
      </c>
      <c r="Q73" s="50"/>
      <c r="R73" s="57"/>
    </row>
    <row r="74" spans="1:18" ht="12.75">
      <c r="A74" s="41">
        <f t="shared" si="11"/>
        <v>179</v>
      </c>
      <c r="B74" s="41" t="s">
        <v>85</v>
      </c>
      <c r="C74" s="41">
        <v>5</v>
      </c>
      <c r="D74" s="41">
        <v>10</v>
      </c>
      <c r="F74" s="49">
        <f>F73+(F75-F65)/10</f>
        <v>1.0118899999999995</v>
      </c>
      <c r="G74" s="60">
        <f t="shared" si="8"/>
        <v>0</v>
      </c>
      <c r="H74" s="60">
        <f t="shared" si="6"/>
        <v>0</v>
      </c>
      <c r="I74" s="60">
        <f t="shared" si="5"/>
        <v>0</v>
      </c>
      <c r="J74" s="60"/>
      <c r="K74" s="61"/>
      <c r="M74" s="49">
        <f>M73+(M75-M65)/10</f>
        <v>1.0162299999999993</v>
      </c>
      <c r="N74" s="60" t="e">
        <f t="shared" si="9"/>
        <v>#DIV/0!</v>
      </c>
      <c r="O74" s="60" t="e">
        <f t="shared" si="10"/>
        <v>#DIV/0!</v>
      </c>
      <c r="P74" s="56" t="e">
        <f t="shared" si="12"/>
        <v>#DIV/0!</v>
      </c>
      <c r="Q74" s="50"/>
      <c r="R74" s="57"/>
    </row>
    <row r="75" spans="1:18" s="75" customFormat="1" ht="12.75">
      <c r="A75" s="45">
        <f t="shared" si="11"/>
        <v>180</v>
      </c>
      <c r="B75" s="41" t="s">
        <v>86</v>
      </c>
      <c r="C75" s="41">
        <v>5</v>
      </c>
      <c r="D75" s="45">
        <v>10</v>
      </c>
      <c r="E75"/>
      <c r="F75" s="74">
        <v>1.005</v>
      </c>
      <c r="G75" s="66">
        <f t="shared" si="8"/>
        <v>0</v>
      </c>
      <c r="H75" s="66">
        <f t="shared" si="6"/>
        <v>0</v>
      </c>
      <c r="I75" s="66">
        <f t="shared" si="5"/>
        <v>0</v>
      </c>
      <c r="J75" s="66"/>
      <c r="K75" s="76"/>
      <c r="L75"/>
      <c r="M75" s="74">
        <v>1.013</v>
      </c>
      <c r="N75" s="66" t="e">
        <f t="shared" si="9"/>
        <v>#DIV/0!</v>
      </c>
      <c r="O75" s="66" t="e">
        <f t="shared" si="10"/>
        <v>#DIV/0!</v>
      </c>
      <c r="P75" s="56" t="e">
        <f t="shared" si="12"/>
        <v>#DIV/0!</v>
      </c>
      <c r="Q75" s="66"/>
      <c r="R75" s="77"/>
    </row>
    <row r="76" spans="1:18" ht="12.75">
      <c r="A76" s="41">
        <f t="shared" si="11"/>
        <v>181</v>
      </c>
      <c r="B76" s="41" t="s">
        <v>87</v>
      </c>
      <c r="C76" s="41">
        <v>5</v>
      </c>
      <c r="D76" s="41">
        <v>10</v>
      </c>
      <c r="F76" s="49">
        <f>F75+(F85-F75)/10</f>
        <v>1.00915</v>
      </c>
      <c r="G76" s="50">
        <f t="shared" si="8"/>
        <v>0</v>
      </c>
      <c r="H76" s="50">
        <f t="shared" si="6"/>
        <v>0</v>
      </c>
      <c r="I76" s="50">
        <f t="shared" si="5"/>
        <v>0</v>
      </c>
      <c r="J76" s="50"/>
      <c r="K76" s="63"/>
      <c r="M76" s="49">
        <f>M75+(M85-M75)/10</f>
        <v>1.0163499999999999</v>
      </c>
      <c r="N76" s="50" t="e">
        <f t="shared" si="9"/>
        <v>#DIV/0!</v>
      </c>
      <c r="O76" s="50" t="e">
        <f t="shared" si="10"/>
        <v>#DIV/0!</v>
      </c>
      <c r="P76" s="56" t="e">
        <f t="shared" si="12"/>
        <v>#DIV/0!</v>
      </c>
      <c r="Q76" s="50"/>
      <c r="R76" s="53"/>
    </row>
    <row r="77" spans="1:19" ht="12.75">
      <c r="A77" s="41">
        <f t="shared" si="11"/>
        <v>182</v>
      </c>
      <c r="B77" s="41" t="s">
        <v>88</v>
      </c>
      <c r="C77" s="41">
        <v>5</v>
      </c>
      <c r="D77" s="41">
        <v>10</v>
      </c>
      <c r="F77" s="49">
        <f>F76+(F85-F75)/10</f>
        <v>1.0133</v>
      </c>
      <c r="G77" s="50">
        <f t="shared" si="8"/>
        <v>0</v>
      </c>
      <c r="H77" s="50">
        <f t="shared" si="6"/>
        <v>0</v>
      </c>
      <c r="I77" s="50">
        <f t="shared" si="5"/>
        <v>0</v>
      </c>
      <c r="J77" s="68"/>
      <c r="K77" s="55"/>
      <c r="M77" s="49">
        <f>M76+(M85-M75)/10</f>
        <v>1.0196999999999998</v>
      </c>
      <c r="N77" s="50" t="e">
        <f t="shared" si="9"/>
        <v>#DIV/0!</v>
      </c>
      <c r="O77" s="50" t="e">
        <f t="shared" si="10"/>
        <v>#DIV/0!</v>
      </c>
      <c r="P77" s="56" t="e">
        <f t="shared" si="12"/>
        <v>#DIV/0!</v>
      </c>
      <c r="Q77" s="68"/>
      <c r="R77" s="69"/>
      <c r="S77" s="71"/>
    </row>
    <row r="78" spans="1:18" ht="12.75">
      <c r="A78" s="41">
        <f t="shared" si="11"/>
        <v>183</v>
      </c>
      <c r="B78" s="41" t="s">
        <v>89</v>
      </c>
      <c r="C78" s="41">
        <v>5</v>
      </c>
      <c r="D78" s="41">
        <v>10</v>
      </c>
      <c r="F78" s="49">
        <f>F77+(F85-F75)/10</f>
        <v>1.0174500000000002</v>
      </c>
      <c r="G78" s="60">
        <f t="shared" si="8"/>
        <v>0</v>
      </c>
      <c r="H78" s="60">
        <f t="shared" si="6"/>
        <v>0</v>
      </c>
      <c r="I78" s="60">
        <f t="shared" si="5"/>
        <v>0</v>
      </c>
      <c r="J78" s="60"/>
      <c r="K78" s="61"/>
      <c r="M78" s="49">
        <f>M77+(M85-M75)/10</f>
        <v>1.0230499999999998</v>
      </c>
      <c r="N78" s="60" t="e">
        <f t="shared" si="9"/>
        <v>#DIV/0!</v>
      </c>
      <c r="O78" s="60" t="e">
        <f t="shared" si="10"/>
        <v>#DIV/0!</v>
      </c>
      <c r="P78" s="56" t="e">
        <f t="shared" si="12"/>
        <v>#DIV/0!</v>
      </c>
      <c r="Q78" s="50"/>
      <c r="R78" s="57"/>
    </row>
    <row r="79" spans="1:18" ht="12.75">
      <c r="A79" s="41">
        <f t="shared" si="11"/>
        <v>184</v>
      </c>
      <c r="B79" s="41" t="s">
        <v>90</v>
      </c>
      <c r="C79" s="41">
        <v>5</v>
      </c>
      <c r="D79" s="41">
        <v>10</v>
      </c>
      <c r="F79" s="49">
        <f>F78+(F85-F75)/10</f>
        <v>1.0216000000000003</v>
      </c>
      <c r="G79" s="60">
        <f t="shared" si="8"/>
        <v>0</v>
      </c>
      <c r="H79" s="60">
        <f t="shared" si="6"/>
        <v>0</v>
      </c>
      <c r="I79" s="60">
        <f t="shared" si="5"/>
        <v>0</v>
      </c>
      <c r="J79" s="60"/>
      <c r="K79" s="61"/>
      <c r="M79" s="49">
        <f>M78+(M85-M75)/10</f>
        <v>1.0263999999999998</v>
      </c>
      <c r="N79" s="60" t="e">
        <f t="shared" si="9"/>
        <v>#DIV/0!</v>
      </c>
      <c r="O79" s="60" t="e">
        <f t="shared" si="10"/>
        <v>#DIV/0!</v>
      </c>
      <c r="P79" s="56" t="e">
        <f t="shared" si="12"/>
        <v>#DIV/0!</v>
      </c>
      <c r="Q79" s="50"/>
      <c r="R79" s="57"/>
    </row>
    <row r="80" spans="1:18" s="75" customFormat="1" ht="12.75">
      <c r="A80" s="45">
        <f t="shared" si="11"/>
        <v>185</v>
      </c>
      <c r="B80" s="41" t="s">
        <v>91</v>
      </c>
      <c r="C80" s="41">
        <v>5</v>
      </c>
      <c r="D80" s="45">
        <v>10</v>
      </c>
      <c r="E80"/>
      <c r="F80" s="64">
        <f>F79+(F85-F75)/10</f>
        <v>1.0257500000000004</v>
      </c>
      <c r="G80" s="66">
        <f t="shared" si="8"/>
        <v>0</v>
      </c>
      <c r="H80" s="66">
        <f t="shared" si="6"/>
        <v>0</v>
      </c>
      <c r="I80" s="66">
        <f t="shared" si="5"/>
        <v>0</v>
      </c>
      <c r="J80" s="66"/>
      <c r="K80" s="76"/>
      <c r="L80"/>
      <c r="M80" s="64">
        <f>M79+(M85-M75)/10</f>
        <v>1.0297499999999997</v>
      </c>
      <c r="N80" s="66" t="e">
        <f t="shared" si="9"/>
        <v>#DIV/0!</v>
      </c>
      <c r="O80" s="66" t="e">
        <f t="shared" si="10"/>
        <v>#DIV/0!</v>
      </c>
      <c r="P80" s="56" t="e">
        <f t="shared" si="12"/>
        <v>#DIV/0!</v>
      </c>
      <c r="Q80" s="66"/>
      <c r="R80" s="77"/>
    </row>
    <row r="81" spans="1:18" ht="12.75">
      <c r="A81" s="41">
        <f t="shared" si="11"/>
        <v>186</v>
      </c>
      <c r="B81" s="41" t="s">
        <v>92</v>
      </c>
      <c r="C81" s="41">
        <v>5</v>
      </c>
      <c r="D81" s="41">
        <v>10</v>
      </c>
      <c r="F81" s="49">
        <f>F80+(F85-F75)/10</f>
        <v>1.0299000000000005</v>
      </c>
      <c r="G81" s="50">
        <f t="shared" si="8"/>
        <v>0</v>
      </c>
      <c r="H81" s="50">
        <f t="shared" si="6"/>
        <v>0</v>
      </c>
      <c r="I81" s="50">
        <f t="shared" si="5"/>
        <v>0</v>
      </c>
      <c r="J81" s="50"/>
      <c r="K81" s="63"/>
      <c r="M81" s="49">
        <f>M80+(M85-M75)/10</f>
        <v>1.0330999999999997</v>
      </c>
      <c r="N81" s="50" t="e">
        <f t="shared" si="9"/>
        <v>#DIV/0!</v>
      </c>
      <c r="O81" s="50" t="e">
        <f t="shared" si="10"/>
        <v>#DIV/0!</v>
      </c>
      <c r="P81" s="56" t="e">
        <f t="shared" si="12"/>
        <v>#DIV/0!</v>
      </c>
      <c r="Q81" s="50"/>
      <c r="R81" s="53"/>
    </row>
    <row r="82" spans="1:19" ht="12.75">
      <c r="A82" s="41">
        <f t="shared" si="11"/>
        <v>187</v>
      </c>
      <c r="B82" s="41" t="s">
        <v>93</v>
      </c>
      <c r="C82" s="41">
        <v>5</v>
      </c>
      <c r="D82" s="41">
        <v>10</v>
      </c>
      <c r="F82" s="49">
        <f>F81+(F85-F75)/10</f>
        <v>1.0340500000000006</v>
      </c>
      <c r="G82" s="50">
        <f t="shared" si="8"/>
        <v>0</v>
      </c>
      <c r="H82" s="50">
        <f t="shared" si="6"/>
        <v>0</v>
      </c>
      <c r="I82" s="50">
        <f t="shared" si="5"/>
        <v>0</v>
      </c>
      <c r="J82" s="68"/>
      <c r="K82" s="55"/>
      <c r="M82" s="49">
        <f>M81+(M85-M75)/10</f>
        <v>1.0364499999999996</v>
      </c>
      <c r="N82" s="50" t="e">
        <f t="shared" si="9"/>
        <v>#DIV/0!</v>
      </c>
      <c r="O82" s="50" t="e">
        <f t="shared" si="10"/>
        <v>#DIV/0!</v>
      </c>
      <c r="P82" s="56" t="e">
        <f t="shared" si="12"/>
        <v>#DIV/0!</v>
      </c>
      <c r="Q82" s="68"/>
      <c r="R82" s="69"/>
      <c r="S82" s="71"/>
    </row>
    <row r="83" spans="1:18" ht="12.75">
      <c r="A83" s="41">
        <f t="shared" si="11"/>
        <v>188</v>
      </c>
      <c r="B83" s="41" t="s">
        <v>94</v>
      </c>
      <c r="C83" s="41">
        <v>5</v>
      </c>
      <c r="D83" s="41">
        <v>10</v>
      </c>
      <c r="F83" s="49">
        <f>F82+(F85-F75)/10</f>
        <v>1.0382000000000007</v>
      </c>
      <c r="G83" s="60">
        <f t="shared" si="8"/>
        <v>0</v>
      </c>
      <c r="H83" s="60">
        <f t="shared" si="6"/>
        <v>0</v>
      </c>
      <c r="I83" s="60">
        <f t="shared" si="5"/>
        <v>0</v>
      </c>
      <c r="J83" s="60"/>
      <c r="K83" s="61"/>
      <c r="M83" s="49">
        <f>M82+(M85-M75)/10</f>
        <v>1.0397999999999996</v>
      </c>
      <c r="N83" s="60" t="e">
        <f t="shared" si="9"/>
        <v>#DIV/0!</v>
      </c>
      <c r="O83" s="60" t="e">
        <f t="shared" si="10"/>
        <v>#DIV/0!</v>
      </c>
      <c r="P83" s="56" t="e">
        <f t="shared" si="12"/>
        <v>#DIV/0!</v>
      </c>
      <c r="Q83" s="50"/>
      <c r="R83" s="57"/>
    </row>
    <row r="84" spans="1:18" ht="12.75">
      <c r="A84" s="41">
        <f t="shared" si="11"/>
        <v>189</v>
      </c>
      <c r="B84" s="41" t="s">
        <v>95</v>
      </c>
      <c r="C84" s="41">
        <v>5</v>
      </c>
      <c r="D84" s="41">
        <v>10</v>
      </c>
      <c r="F84" s="49">
        <f>F83+(F85-F75)/10</f>
        <v>1.0423500000000008</v>
      </c>
      <c r="G84" s="60">
        <f t="shared" si="8"/>
        <v>0</v>
      </c>
      <c r="H84" s="60">
        <f t="shared" si="6"/>
        <v>0</v>
      </c>
      <c r="I84" s="60">
        <f t="shared" si="5"/>
        <v>0</v>
      </c>
      <c r="J84" s="60"/>
      <c r="K84" s="61"/>
      <c r="M84" s="49">
        <f>M83+(M85-M75)/10</f>
        <v>1.0431499999999996</v>
      </c>
      <c r="N84" s="60" t="e">
        <f t="shared" si="9"/>
        <v>#DIV/0!</v>
      </c>
      <c r="O84" s="60" t="e">
        <f t="shared" si="10"/>
        <v>#DIV/0!</v>
      </c>
      <c r="P84" s="56" t="e">
        <f t="shared" si="12"/>
        <v>#DIV/0!</v>
      </c>
      <c r="Q84" s="50"/>
      <c r="R84" s="57"/>
    </row>
    <row r="85" spans="1:18" s="75" customFormat="1" ht="12.75">
      <c r="A85" s="45">
        <f t="shared" si="11"/>
        <v>190</v>
      </c>
      <c r="B85" s="41" t="s">
        <v>96</v>
      </c>
      <c r="C85" s="41">
        <v>5</v>
      </c>
      <c r="D85" s="45">
        <v>10</v>
      </c>
      <c r="E85"/>
      <c r="F85" s="74">
        <v>1.0465</v>
      </c>
      <c r="G85" s="66">
        <f t="shared" si="8"/>
        <v>0</v>
      </c>
      <c r="H85" s="66">
        <f t="shared" si="6"/>
        <v>0</v>
      </c>
      <c r="I85" s="66">
        <f t="shared" si="5"/>
        <v>0</v>
      </c>
      <c r="J85" s="66"/>
      <c r="K85" s="76"/>
      <c r="L85"/>
      <c r="M85" s="74">
        <v>1.0465</v>
      </c>
      <c r="N85" s="66" t="e">
        <f t="shared" si="9"/>
        <v>#DIV/0!</v>
      </c>
      <c r="O85" s="66" t="e">
        <f t="shared" si="10"/>
        <v>#DIV/0!</v>
      </c>
      <c r="P85" s="56" t="e">
        <f t="shared" si="12"/>
        <v>#DIV/0!</v>
      </c>
      <c r="Q85" s="66"/>
      <c r="R85" s="77"/>
    </row>
    <row r="86" spans="1:18" ht="12.75">
      <c r="A86" s="41">
        <f t="shared" si="11"/>
        <v>191</v>
      </c>
      <c r="B86" s="41" t="s">
        <v>67</v>
      </c>
      <c r="C86" s="41">
        <v>5</v>
      </c>
      <c r="D86" s="41">
        <v>10</v>
      </c>
      <c r="F86" s="49">
        <f>F85+(F95-F85)/10</f>
        <v>1.04924</v>
      </c>
      <c r="G86" s="50">
        <f t="shared" si="8"/>
        <v>0</v>
      </c>
      <c r="H86" s="50">
        <f t="shared" si="6"/>
        <v>0</v>
      </c>
      <c r="I86" s="50">
        <f t="shared" si="5"/>
        <v>0</v>
      </c>
      <c r="J86" s="50"/>
      <c r="K86" s="63"/>
      <c r="M86" s="49">
        <f>M85+(M95-M85)/10</f>
        <v>1.04638</v>
      </c>
      <c r="N86" s="50" t="e">
        <f t="shared" si="9"/>
        <v>#DIV/0!</v>
      </c>
      <c r="O86" s="50" t="e">
        <f t="shared" si="10"/>
        <v>#DIV/0!</v>
      </c>
      <c r="P86" s="56" t="e">
        <f>O86/R$22</f>
        <v>#DIV/0!</v>
      </c>
      <c r="Q86" s="50"/>
      <c r="R86" s="53"/>
    </row>
    <row r="87" spans="1:19" ht="12.75">
      <c r="A87" s="41">
        <f t="shared" si="11"/>
        <v>192</v>
      </c>
      <c r="B87" s="41" t="s">
        <v>68</v>
      </c>
      <c r="C87" s="41">
        <v>5</v>
      </c>
      <c r="D87" s="41">
        <v>10</v>
      </c>
      <c r="F87" s="49">
        <f>F86+(F95-F85)/10</f>
        <v>1.05198</v>
      </c>
      <c r="G87" s="50">
        <f t="shared" si="8"/>
        <v>0</v>
      </c>
      <c r="H87" s="50">
        <f t="shared" si="6"/>
        <v>0</v>
      </c>
      <c r="I87" s="50">
        <f t="shared" si="5"/>
        <v>0</v>
      </c>
      <c r="J87" s="68"/>
      <c r="K87" s="55"/>
      <c r="M87" s="49">
        <f>M86+(M95-M85)/10</f>
        <v>1.0462600000000002</v>
      </c>
      <c r="N87" s="50" t="e">
        <f t="shared" si="9"/>
        <v>#DIV/0!</v>
      </c>
      <c r="O87" s="50" t="e">
        <f t="shared" si="10"/>
        <v>#DIV/0!</v>
      </c>
      <c r="P87" s="56" t="e">
        <f aca="true" t="shared" si="13" ref="P87:P115">O87/R$22</f>
        <v>#DIV/0!</v>
      </c>
      <c r="Q87" s="68"/>
      <c r="R87" s="69"/>
      <c r="S87" s="71"/>
    </row>
    <row r="88" spans="1:18" ht="12.75">
      <c r="A88" s="41">
        <f t="shared" si="11"/>
        <v>193</v>
      </c>
      <c r="B88" s="41" t="s">
        <v>69</v>
      </c>
      <c r="C88" s="41">
        <v>5</v>
      </c>
      <c r="D88" s="41">
        <v>10</v>
      </c>
      <c r="F88" s="49">
        <f>F87+(F95-F85)/10</f>
        <v>1.0547199999999999</v>
      </c>
      <c r="G88" s="60">
        <f t="shared" si="8"/>
        <v>0</v>
      </c>
      <c r="H88" s="60">
        <f t="shared" si="6"/>
        <v>0</v>
      </c>
      <c r="I88" s="60">
        <f aca="true" t="shared" si="14" ref="I88:I145">H88*$D88/$C88</f>
        <v>0</v>
      </c>
      <c r="J88" s="60"/>
      <c r="K88" s="61"/>
      <c r="M88" s="49">
        <f>M87+(M95-M85)/10</f>
        <v>1.0461400000000003</v>
      </c>
      <c r="N88" s="60" t="e">
        <f t="shared" si="9"/>
        <v>#DIV/0!</v>
      </c>
      <c r="O88" s="60" t="e">
        <f t="shared" si="10"/>
        <v>#DIV/0!</v>
      </c>
      <c r="P88" s="56" t="e">
        <f t="shared" si="13"/>
        <v>#DIV/0!</v>
      </c>
      <c r="Q88" s="50"/>
      <c r="R88" s="57"/>
    </row>
    <row r="89" spans="1:18" ht="12.75">
      <c r="A89" s="41">
        <f t="shared" si="11"/>
        <v>194</v>
      </c>
      <c r="B89" s="41" t="s">
        <v>70</v>
      </c>
      <c r="C89" s="41">
        <v>5</v>
      </c>
      <c r="D89" s="41">
        <v>10</v>
      </c>
      <c r="F89" s="49">
        <f>F88+(F95-F85)/10</f>
        <v>1.0574599999999998</v>
      </c>
      <c r="G89" s="60">
        <f t="shared" si="8"/>
        <v>0</v>
      </c>
      <c r="H89" s="60">
        <f t="shared" si="6"/>
        <v>0</v>
      </c>
      <c r="I89" s="60">
        <f t="shared" si="14"/>
        <v>0</v>
      </c>
      <c r="J89" s="60"/>
      <c r="K89" s="61"/>
      <c r="M89" s="49">
        <f>M88+(M95-M85)/10</f>
        <v>1.0460200000000004</v>
      </c>
      <c r="N89" s="60" t="e">
        <f t="shared" si="9"/>
        <v>#DIV/0!</v>
      </c>
      <c r="O89" s="60" t="e">
        <f t="shared" si="10"/>
        <v>#DIV/0!</v>
      </c>
      <c r="P89" s="56" t="e">
        <f t="shared" si="13"/>
        <v>#DIV/0!</v>
      </c>
      <c r="Q89" s="50"/>
      <c r="R89" s="57"/>
    </row>
    <row r="90" spans="1:18" s="75" customFormat="1" ht="12.75">
      <c r="A90" s="45">
        <f t="shared" si="11"/>
        <v>195</v>
      </c>
      <c r="B90" s="41" t="s">
        <v>71</v>
      </c>
      <c r="C90" s="41">
        <v>5</v>
      </c>
      <c r="D90" s="45">
        <v>10</v>
      </c>
      <c r="E90"/>
      <c r="F90" s="64">
        <f>F89+(F95-F85)/10</f>
        <v>1.0601999999999998</v>
      </c>
      <c r="G90" s="66">
        <f t="shared" si="8"/>
        <v>0</v>
      </c>
      <c r="H90" s="66">
        <f aca="true" t="shared" si="15" ref="H90:H145">G90-H$16</f>
        <v>0</v>
      </c>
      <c r="I90" s="66">
        <f t="shared" si="14"/>
        <v>0</v>
      </c>
      <c r="J90" s="66"/>
      <c r="K90" s="76"/>
      <c r="L90"/>
      <c r="M90" s="64">
        <f>M89+(M95-M85)/10</f>
        <v>1.0459000000000005</v>
      </c>
      <c r="N90" s="66" t="e">
        <f t="shared" si="9"/>
        <v>#DIV/0!</v>
      </c>
      <c r="O90" s="66" t="e">
        <f t="shared" si="10"/>
        <v>#DIV/0!</v>
      </c>
      <c r="P90" s="56" t="e">
        <f t="shared" si="13"/>
        <v>#DIV/0!</v>
      </c>
      <c r="Q90" s="66"/>
      <c r="R90" s="77"/>
    </row>
    <row r="91" spans="1:18" ht="12.75">
      <c r="A91" s="41">
        <f t="shared" si="11"/>
        <v>196</v>
      </c>
      <c r="B91" s="41" t="s">
        <v>72</v>
      </c>
      <c r="C91" s="41">
        <v>5</v>
      </c>
      <c r="D91" s="41">
        <v>10</v>
      </c>
      <c r="F91" s="49">
        <f>F90+(F95-F85)/10</f>
        <v>1.0629399999999998</v>
      </c>
      <c r="G91" s="50">
        <f t="shared" si="8"/>
        <v>0</v>
      </c>
      <c r="H91" s="50">
        <f t="shared" si="15"/>
        <v>0</v>
      </c>
      <c r="I91" s="50">
        <f t="shared" si="14"/>
        <v>0</v>
      </c>
      <c r="J91" s="50"/>
      <c r="K91" s="63"/>
      <c r="M91" s="49">
        <f>M90+(M95-M85)/10</f>
        <v>1.0457800000000006</v>
      </c>
      <c r="N91" s="50" t="e">
        <f t="shared" si="9"/>
        <v>#DIV/0!</v>
      </c>
      <c r="O91" s="50" t="e">
        <f t="shared" si="10"/>
        <v>#DIV/0!</v>
      </c>
      <c r="P91" s="56" t="e">
        <f t="shared" si="13"/>
        <v>#DIV/0!</v>
      </c>
      <c r="Q91" s="50"/>
      <c r="R91" s="53"/>
    </row>
    <row r="92" spans="1:19" ht="12.75">
      <c r="A92" s="41">
        <f t="shared" si="11"/>
        <v>197</v>
      </c>
      <c r="B92" s="41" t="s">
        <v>73</v>
      </c>
      <c r="C92" s="41">
        <v>5</v>
      </c>
      <c r="D92" s="41">
        <v>10</v>
      </c>
      <c r="F92" s="49">
        <f>F91+(F95-F85)/10</f>
        <v>1.0656799999999997</v>
      </c>
      <c r="G92" s="50">
        <f t="shared" si="8"/>
        <v>0</v>
      </c>
      <c r="H92" s="50">
        <f t="shared" si="15"/>
        <v>0</v>
      </c>
      <c r="I92" s="50">
        <f t="shared" si="14"/>
        <v>0</v>
      </c>
      <c r="J92" s="68"/>
      <c r="K92" s="55"/>
      <c r="M92" s="49">
        <f>M91+(M95-M85)/10</f>
        <v>1.0456600000000007</v>
      </c>
      <c r="N92" s="50" t="e">
        <f t="shared" si="9"/>
        <v>#DIV/0!</v>
      </c>
      <c r="O92" s="50" t="e">
        <f t="shared" si="10"/>
        <v>#DIV/0!</v>
      </c>
      <c r="P92" s="56" t="e">
        <f t="shared" si="13"/>
        <v>#DIV/0!</v>
      </c>
      <c r="Q92" s="68"/>
      <c r="R92" s="69"/>
      <c r="S92" s="71"/>
    </row>
    <row r="93" spans="1:18" ht="12.75">
      <c r="A93" s="41">
        <f t="shared" si="11"/>
        <v>198</v>
      </c>
      <c r="B93" s="41" t="s">
        <v>74</v>
      </c>
      <c r="C93" s="41">
        <v>5</v>
      </c>
      <c r="D93" s="41">
        <v>10</v>
      </c>
      <c r="F93" s="49">
        <f>F92+(F95-F85)/10</f>
        <v>1.0684199999999997</v>
      </c>
      <c r="G93" s="60">
        <f t="shared" si="8"/>
        <v>0</v>
      </c>
      <c r="H93" s="60">
        <f t="shared" si="15"/>
        <v>0</v>
      </c>
      <c r="I93" s="60">
        <f t="shared" si="14"/>
        <v>0</v>
      </c>
      <c r="J93" s="60"/>
      <c r="K93" s="61"/>
      <c r="M93" s="49">
        <f>M92+(M95-M85)/10</f>
        <v>1.0455400000000008</v>
      </c>
      <c r="N93" s="60" t="e">
        <f t="shared" si="9"/>
        <v>#DIV/0!</v>
      </c>
      <c r="O93" s="60" t="e">
        <f t="shared" si="10"/>
        <v>#DIV/0!</v>
      </c>
      <c r="P93" s="56" t="e">
        <f t="shared" si="13"/>
        <v>#DIV/0!</v>
      </c>
      <c r="Q93" s="50"/>
      <c r="R93" s="57"/>
    </row>
    <row r="94" spans="1:18" ht="12.75">
      <c r="A94" s="41">
        <f t="shared" si="11"/>
        <v>199</v>
      </c>
      <c r="B94" s="41" t="s">
        <v>75</v>
      </c>
      <c r="C94" s="41">
        <v>5</v>
      </c>
      <c r="D94" s="41">
        <v>10</v>
      </c>
      <c r="F94" s="49">
        <f>F93+(F95-F85)/10</f>
        <v>1.0711599999999997</v>
      </c>
      <c r="G94" s="60">
        <f t="shared" si="8"/>
        <v>0</v>
      </c>
      <c r="H94" s="60">
        <f t="shared" si="15"/>
        <v>0</v>
      </c>
      <c r="I94" s="60">
        <f t="shared" si="14"/>
        <v>0</v>
      </c>
      <c r="J94" s="60"/>
      <c r="K94" s="61"/>
      <c r="M94" s="49">
        <f>M93+(M95-M85)/10</f>
        <v>1.045420000000001</v>
      </c>
      <c r="N94" s="60" t="e">
        <f t="shared" si="9"/>
        <v>#DIV/0!</v>
      </c>
      <c r="O94" s="60" t="e">
        <f t="shared" si="10"/>
        <v>#DIV/0!</v>
      </c>
      <c r="P94" s="56" t="e">
        <f t="shared" si="13"/>
        <v>#DIV/0!</v>
      </c>
      <c r="Q94" s="50"/>
      <c r="R94" s="57"/>
    </row>
    <row r="95" spans="1:18" s="75" customFormat="1" ht="12.75">
      <c r="A95" s="45">
        <f t="shared" si="11"/>
        <v>200</v>
      </c>
      <c r="B95" s="41" t="s">
        <v>76</v>
      </c>
      <c r="C95" s="41">
        <v>5</v>
      </c>
      <c r="D95" s="45">
        <v>10</v>
      </c>
      <c r="E95"/>
      <c r="F95" s="74">
        <v>1.0739</v>
      </c>
      <c r="G95" s="66">
        <f t="shared" si="8"/>
        <v>0</v>
      </c>
      <c r="H95" s="66">
        <f t="shared" si="15"/>
        <v>0</v>
      </c>
      <c r="I95" s="66">
        <f t="shared" si="14"/>
        <v>0</v>
      </c>
      <c r="J95" s="66"/>
      <c r="K95" s="76"/>
      <c r="L95"/>
      <c r="M95" s="74">
        <v>1.0453</v>
      </c>
      <c r="N95" s="66" t="e">
        <f t="shared" si="9"/>
        <v>#DIV/0!</v>
      </c>
      <c r="O95" s="66" t="e">
        <f t="shared" si="10"/>
        <v>#DIV/0!</v>
      </c>
      <c r="P95" s="56" t="e">
        <f t="shared" si="13"/>
        <v>#DIV/0!</v>
      </c>
      <c r="Q95" s="66"/>
      <c r="R95" s="77"/>
    </row>
    <row r="96" spans="1:18" ht="12.75">
      <c r="A96" s="41">
        <f t="shared" si="11"/>
        <v>201</v>
      </c>
      <c r="B96" s="41" t="s">
        <v>77</v>
      </c>
      <c r="C96" s="41">
        <v>5</v>
      </c>
      <c r="D96" s="41">
        <v>10</v>
      </c>
      <c r="F96" s="49">
        <f>F95+(F105-F95)/10</f>
        <v>1.06701</v>
      </c>
      <c r="G96" s="50">
        <f t="shared" si="8"/>
        <v>0</v>
      </c>
      <c r="H96" s="50">
        <f t="shared" si="15"/>
        <v>0</v>
      </c>
      <c r="I96" s="50">
        <f t="shared" si="14"/>
        <v>0</v>
      </c>
      <c r="J96" s="50"/>
      <c r="K96" s="63"/>
      <c r="M96" s="49">
        <f>M95+(M105-M95)/10</f>
        <v>1.0420699999999998</v>
      </c>
      <c r="N96" s="50" t="e">
        <f t="shared" si="9"/>
        <v>#DIV/0!</v>
      </c>
      <c r="O96" s="50" t="e">
        <f t="shared" si="10"/>
        <v>#DIV/0!</v>
      </c>
      <c r="P96" s="56" t="e">
        <f t="shared" si="13"/>
        <v>#DIV/0!</v>
      </c>
      <c r="Q96" s="50"/>
      <c r="R96" s="53"/>
    </row>
    <row r="97" spans="1:19" ht="12.75">
      <c r="A97" s="41">
        <f t="shared" si="11"/>
        <v>202</v>
      </c>
      <c r="B97" s="41" t="s">
        <v>78</v>
      </c>
      <c r="C97" s="41">
        <v>5</v>
      </c>
      <c r="D97" s="41">
        <v>10</v>
      </c>
      <c r="F97" s="49">
        <f>F96+(F105-F95)/10</f>
        <v>1.06012</v>
      </c>
      <c r="G97" s="50">
        <f t="shared" si="8"/>
        <v>0</v>
      </c>
      <c r="H97" s="50">
        <f t="shared" si="15"/>
        <v>0</v>
      </c>
      <c r="I97" s="50">
        <f t="shared" si="14"/>
        <v>0</v>
      </c>
      <c r="J97" s="68"/>
      <c r="K97" s="55"/>
      <c r="M97" s="49">
        <f>M96+(M105-M95)/10</f>
        <v>1.0388399999999998</v>
      </c>
      <c r="N97" s="50" t="e">
        <f t="shared" si="9"/>
        <v>#DIV/0!</v>
      </c>
      <c r="O97" s="50" t="e">
        <f t="shared" si="10"/>
        <v>#DIV/0!</v>
      </c>
      <c r="P97" s="56" t="e">
        <f t="shared" si="13"/>
        <v>#DIV/0!</v>
      </c>
      <c r="Q97" s="68"/>
      <c r="R97" s="69"/>
      <c r="S97" s="71"/>
    </row>
    <row r="98" spans="1:18" ht="12.75">
      <c r="A98" s="41">
        <f t="shared" si="11"/>
        <v>203</v>
      </c>
      <c r="B98" s="41" t="s">
        <v>79</v>
      </c>
      <c r="C98" s="41">
        <v>5</v>
      </c>
      <c r="D98" s="41">
        <v>10</v>
      </c>
      <c r="F98" s="49">
        <f>F97+(F105-F95)/10</f>
        <v>1.0532299999999999</v>
      </c>
      <c r="G98" s="60">
        <f t="shared" si="8"/>
        <v>0</v>
      </c>
      <c r="H98" s="60">
        <f t="shared" si="15"/>
        <v>0</v>
      </c>
      <c r="I98" s="60">
        <f t="shared" si="14"/>
        <v>0</v>
      </c>
      <c r="J98" s="60"/>
      <c r="K98" s="61"/>
      <c r="M98" s="49">
        <f>M97+(M105-M95)/10</f>
        <v>1.0356099999999997</v>
      </c>
      <c r="N98" s="60" t="e">
        <f t="shared" si="9"/>
        <v>#DIV/0!</v>
      </c>
      <c r="O98" s="60" t="e">
        <f t="shared" si="10"/>
        <v>#DIV/0!</v>
      </c>
      <c r="P98" s="56" t="e">
        <f t="shared" si="13"/>
        <v>#DIV/0!</v>
      </c>
      <c r="Q98" s="50"/>
      <c r="R98" s="57"/>
    </row>
    <row r="99" spans="1:18" ht="12.75">
      <c r="A99" s="41">
        <f t="shared" si="11"/>
        <v>204</v>
      </c>
      <c r="B99" s="41" t="s">
        <v>80</v>
      </c>
      <c r="C99" s="41">
        <v>5</v>
      </c>
      <c r="D99" s="41">
        <v>10</v>
      </c>
      <c r="F99" s="49">
        <f>F98+(F105-F95)/10</f>
        <v>1.0463399999999998</v>
      </c>
      <c r="G99" s="60">
        <f t="shared" si="8"/>
        <v>0</v>
      </c>
      <c r="H99" s="60">
        <f t="shared" si="15"/>
        <v>0</v>
      </c>
      <c r="I99" s="60">
        <f t="shared" si="14"/>
        <v>0</v>
      </c>
      <c r="J99" s="60"/>
      <c r="K99" s="61"/>
      <c r="M99" s="49">
        <f>M98+(M105-M95)/10</f>
        <v>1.0323799999999996</v>
      </c>
      <c r="N99" s="60" t="e">
        <f t="shared" si="9"/>
        <v>#DIV/0!</v>
      </c>
      <c r="O99" s="60" t="e">
        <f t="shared" si="10"/>
        <v>#DIV/0!</v>
      </c>
      <c r="P99" s="56" t="e">
        <f t="shared" si="13"/>
        <v>#DIV/0!</v>
      </c>
      <c r="Q99" s="50"/>
      <c r="R99" s="57"/>
    </row>
    <row r="100" spans="1:18" s="75" customFormat="1" ht="12.75">
      <c r="A100" s="45">
        <f t="shared" si="11"/>
        <v>205</v>
      </c>
      <c r="B100" s="41" t="s">
        <v>81</v>
      </c>
      <c r="C100" s="41">
        <v>5</v>
      </c>
      <c r="D100" s="45">
        <v>10</v>
      </c>
      <c r="E100"/>
      <c r="F100" s="64">
        <f>F99+(F105-F95)/10</f>
        <v>1.0394499999999998</v>
      </c>
      <c r="G100" s="66">
        <f t="shared" si="8"/>
        <v>0</v>
      </c>
      <c r="H100" s="66">
        <f t="shared" si="15"/>
        <v>0</v>
      </c>
      <c r="I100" s="66">
        <f t="shared" si="14"/>
        <v>0</v>
      </c>
      <c r="J100" s="66"/>
      <c r="K100" s="76"/>
      <c r="L100"/>
      <c r="M100" s="64">
        <f>M99+(M105-M95)/10</f>
        <v>1.0291499999999996</v>
      </c>
      <c r="N100" s="66" t="e">
        <f t="shared" si="9"/>
        <v>#DIV/0!</v>
      </c>
      <c r="O100" s="66" t="e">
        <f t="shared" si="10"/>
        <v>#DIV/0!</v>
      </c>
      <c r="P100" s="56" t="e">
        <f t="shared" si="13"/>
        <v>#DIV/0!</v>
      </c>
      <c r="Q100" s="66"/>
      <c r="R100" s="77"/>
    </row>
    <row r="101" spans="1:18" ht="12.75">
      <c r="A101" s="41">
        <f t="shared" si="11"/>
        <v>206</v>
      </c>
      <c r="B101" s="41" t="s">
        <v>82</v>
      </c>
      <c r="C101" s="41">
        <v>5</v>
      </c>
      <c r="D101" s="41">
        <v>10</v>
      </c>
      <c r="F101" s="49">
        <f>F100+(F105-F95)/10</f>
        <v>1.0325599999999997</v>
      </c>
      <c r="G101" s="50">
        <f t="shared" si="8"/>
        <v>0</v>
      </c>
      <c r="H101" s="50">
        <f t="shared" si="15"/>
        <v>0</v>
      </c>
      <c r="I101" s="50">
        <f t="shared" si="14"/>
        <v>0</v>
      </c>
      <c r="J101" s="50"/>
      <c r="K101" s="63"/>
      <c r="M101" s="49">
        <f>M100+(M105-M95)/10</f>
        <v>1.0259199999999995</v>
      </c>
      <c r="N101" s="50" t="e">
        <f t="shared" si="9"/>
        <v>#DIV/0!</v>
      </c>
      <c r="O101" s="50" t="e">
        <f t="shared" si="10"/>
        <v>#DIV/0!</v>
      </c>
      <c r="P101" s="56" t="e">
        <f t="shared" si="13"/>
        <v>#DIV/0!</v>
      </c>
      <c r="Q101" s="50"/>
      <c r="R101" s="53"/>
    </row>
    <row r="102" spans="1:19" ht="12.75">
      <c r="A102" s="41">
        <f t="shared" si="11"/>
        <v>207</v>
      </c>
      <c r="B102" s="41" t="s">
        <v>83</v>
      </c>
      <c r="C102" s="41">
        <v>5</v>
      </c>
      <c r="D102" s="41">
        <v>10</v>
      </c>
      <c r="F102" s="49">
        <f>F101+(F105-F95)/10</f>
        <v>1.0256699999999996</v>
      </c>
      <c r="G102" s="50">
        <f t="shared" si="8"/>
        <v>0</v>
      </c>
      <c r="H102" s="50">
        <f t="shared" si="15"/>
        <v>0</v>
      </c>
      <c r="I102" s="50">
        <f t="shared" si="14"/>
        <v>0</v>
      </c>
      <c r="J102" s="68"/>
      <c r="K102" s="55"/>
      <c r="M102" s="49">
        <f>M101+(M105-M95)/10</f>
        <v>1.0226899999999994</v>
      </c>
      <c r="N102" s="50" t="e">
        <f t="shared" si="9"/>
        <v>#DIV/0!</v>
      </c>
      <c r="O102" s="50" t="e">
        <f t="shared" si="10"/>
        <v>#DIV/0!</v>
      </c>
      <c r="P102" s="56" t="e">
        <f t="shared" si="13"/>
        <v>#DIV/0!</v>
      </c>
      <c r="Q102" s="68"/>
      <c r="R102" s="69"/>
      <c r="S102" s="71"/>
    </row>
    <row r="103" spans="1:18" ht="12.75">
      <c r="A103" s="41">
        <f t="shared" si="11"/>
        <v>208</v>
      </c>
      <c r="B103" s="41" t="s">
        <v>84</v>
      </c>
      <c r="C103" s="41">
        <v>5</v>
      </c>
      <c r="D103" s="41">
        <v>10</v>
      </c>
      <c r="F103" s="49">
        <f>F102+(F105-F95)/10</f>
        <v>1.0187799999999996</v>
      </c>
      <c r="G103" s="60">
        <f t="shared" si="8"/>
        <v>0</v>
      </c>
      <c r="H103" s="60">
        <f t="shared" si="15"/>
        <v>0</v>
      </c>
      <c r="I103" s="60">
        <f t="shared" si="14"/>
        <v>0</v>
      </c>
      <c r="J103" s="60"/>
      <c r="K103" s="61"/>
      <c r="M103" s="49">
        <f>M102+(M105-M95)/10</f>
        <v>1.0194599999999994</v>
      </c>
      <c r="N103" s="60" t="e">
        <f t="shared" si="9"/>
        <v>#DIV/0!</v>
      </c>
      <c r="O103" s="60" t="e">
        <f t="shared" si="10"/>
        <v>#DIV/0!</v>
      </c>
      <c r="P103" s="56" t="e">
        <f t="shared" si="13"/>
        <v>#DIV/0!</v>
      </c>
      <c r="Q103" s="50"/>
      <c r="R103" s="57"/>
    </row>
    <row r="104" spans="1:18" ht="12.75">
      <c r="A104" s="41">
        <f t="shared" si="11"/>
        <v>209</v>
      </c>
      <c r="B104" s="41" t="s">
        <v>85</v>
      </c>
      <c r="C104" s="41">
        <v>5</v>
      </c>
      <c r="D104" s="41">
        <v>10</v>
      </c>
      <c r="F104" s="49">
        <f>F103+(F105-F95)/10</f>
        <v>1.0118899999999995</v>
      </c>
      <c r="G104" s="60">
        <f t="shared" si="8"/>
        <v>0</v>
      </c>
      <c r="H104" s="60">
        <f t="shared" si="15"/>
        <v>0</v>
      </c>
      <c r="I104" s="60">
        <f t="shared" si="14"/>
        <v>0</v>
      </c>
      <c r="J104" s="60"/>
      <c r="K104" s="61"/>
      <c r="M104" s="49">
        <f>M103+(M105-M95)/10</f>
        <v>1.0162299999999993</v>
      </c>
      <c r="N104" s="60" t="e">
        <f t="shared" si="9"/>
        <v>#DIV/0!</v>
      </c>
      <c r="O104" s="60" t="e">
        <f t="shared" si="10"/>
        <v>#DIV/0!</v>
      </c>
      <c r="P104" s="56" t="e">
        <f t="shared" si="13"/>
        <v>#DIV/0!</v>
      </c>
      <c r="Q104" s="50"/>
      <c r="R104" s="57"/>
    </row>
    <row r="105" spans="1:18" s="75" customFormat="1" ht="12.75">
      <c r="A105" s="45">
        <f t="shared" si="11"/>
        <v>210</v>
      </c>
      <c r="B105" s="41" t="s">
        <v>86</v>
      </c>
      <c r="C105" s="41">
        <v>5</v>
      </c>
      <c r="D105" s="45">
        <v>10</v>
      </c>
      <c r="E105"/>
      <c r="F105" s="74">
        <v>1.005</v>
      </c>
      <c r="G105" s="66">
        <f t="shared" si="8"/>
        <v>0</v>
      </c>
      <c r="H105" s="66">
        <f t="shared" si="15"/>
        <v>0</v>
      </c>
      <c r="I105" s="66">
        <f t="shared" si="14"/>
        <v>0</v>
      </c>
      <c r="J105" s="66"/>
      <c r="K105" s="76"/>
      <c r="L105"/>
      <c r="M105" s="74">
        <v>1.013</v>
      </c>
      <c r="N105" s="66" t="e">
        <f t="shared" si="9"/>
        <v>#DIV/0!</v>
      </c>
      <c r="O105" s="66" t="e">
        <f t="shared" si="10"/>
        <v>#DIV/0!</v>
      </c>
      <c r="P105" s="56" t="e">
        <f t="shared" si="13"/>
        <v>#DIV/0!</v>
      </c>
      <c r="Q105" s="66"/>
      <c r="R105" s="77"/>
    </row>
    <row r="106" spans="1:18" ht="12.75">
      <c r="A106" s="41">
        <f t="shared" si="11"/>
        <v>211</v>
      </c>
      <c r="B106" s="41" t="s">
        <v>87</v>
      </c>
      <c r="C106" s="41">
        <v>5</v>
      </c>
      <c r="D106" s="41">
        <v>10</v>
      </c>
      <c r="F106" s="49">
        <f>F105+(F115-F105)/10</f>
        <v>1.00915</v>
      </c>
      <c r="G106" s="50">
        <f t="shared" si="8"/>
        <v>0</v>
      </c>
      <c r="H106" s="50">
        <f t="shared" si="15"/>
        <v>0</v>
      </c>
      <c r="I106" s="50">
        <f t="shared" si="14"/>
        <v>0</v>
      </c>
      <c r="J106" s="50"/>
      <c r="K106" s="63"/>
      <c r="M106" s="49">
        <f>M105+(M115-M105)/10</f>
        <v>1.0163499999999999</v>
      </c>
      <c r="N106" s="50" t="e">
        <f t="shared" si="9"/>
        <v>#DIV/0!</v>
      </c>
      <c r="O106" s="50" t="e">
        <f t="shared" si="10"/>
        <v>#DIV/0!</v>
      </c>
      <c r="P106" s="56" t="e">
        <f t="shared" si="13"/>
        <v>#DIV/0!</v>
      </c>
      <c r="Q106" s="50"/>
      <c r="R106" s="53"/>
    </row>
    <row r="107" spans="1:19" ht="12.75">
      <c r="A107" s="41">
        <f t="shared" si="11"/>
        <v>212</v>
      </c>
      <c r="B107" s="41" t="s">
        <v>88</v>
      </c>
      <c r="C107" s="41">
        <v>5</v>
      </c>
      <c r="D107" s="41">
        <v>10</v>
      </c>
      <c r="F107" s="49">
        <f>F106+(F115-F105)/10</f>
        <v>1.0133</v>
      </c>
      <c r="G107" s="50">
        <f t="shared" si="8"/>
        <v>0</v>
      </c>
      <c r="H107" s="50">
        <f t="shared" si="15"/>
        <v>0</v>
      </c>
      <c r="I107" s="50">
        <f t="shared" si="14"/>
        <v>0</v>
      </c>
      <c r="J107" s="68"/>
      <c r="K107" s="55"/>
      <c r="M107" s="49">
        <f>M106+(M115-M105)/10</f>
        <v>1.0196999999999998</v>
      </c>
      <c r="N107" s="50" t="e">
        <f t="shared" si="9"/>
        <v>#DIV/0!</v>
      </c>
      <c r="O107" s="50" t="e">
        <f t="shared" si="10"/>
        <v>#DIV/0!</v>
      </c>
      <c r="P107" s="56" t="e">
        <f t="shared" si="13"/>
        <v>#DIV/0!</v>
      </c>
      <c r="Q107" s="68"/>
      <c r="R107" s="69"/>
      <c r="S107" s="71"/>
    </row>
    <row r="108" spans="1:18" ht="12.75">
      <c r="A108" s="41">
        <f t="shared" si="11"/>
        <v>213</v>
      </c>
      <c r="B108" s="41" t="s">
        <v>89</v>
      </c>
      <c r="C108" s="41">
        <v>5</v>
      </c>
      <c r="D108" s="41">
        <v>10</v>
      </c>
      <c r="F108" s="49">
        <f>F107+(F115-F105)/10</f>
        <v>1.0174500000000002</v>
      </c>
      <c r="G108" s="60">
        <f t="shared" si="8"/>
        <v>0</v>
      </c>
      <c r="H108" s="60">
        <f t="shared" si="15"/>
        <v>0</v>
      </c>
      <c r="I108" s="60">
        <f t="shared" si="14"/>
        <v>0</v>
      </c>
      <c r="J108" s="60"/>
      <c r="K108" s="61"/>
      <c r="M108" s="49">
        <f>M107+(M115-M105)/10</f>
        <v>1.0230499999999998</v>
      </c>
      <c r="N108" s="60" t="e">
        <f t="shared" si="9"/>
        <v>#DIV/0!</v>
      </c>
      <c r="O108" s="60" t="e">
        <f t="shared" si="10"/>
        <v>#DIV/0!</v>
      </c>
      <c r="P108" s="56" t="e">
        <f t="shared" si="13"/>
        <v>#DIV/0!</v>
      </c>
      <c r="Q108" s="50"/>
      <c r="R108" s="57"/>
    </row>
    <row r="109" spans="1:18" ht="12.75">
      <c r="A109" s="41">
        <f t="shared" si="11"/>
        <v>214</v>
      </c>
      <c r="B109" s="41" t="s">
        <v>90</v>
      </c>
      <c r="C109" s="41">
        <v>5</v>
      </c>
      <c r="D109" s="41">
        <v>10</v>
      </c>
      <c r="F109" s="49">
        <f>F108+(F115-F105)/10</f>
        <v>1.0216000000000003</v>
      </c>
      <c r="G109" s="60">
        <f t="shared" si="8"/>
        <v>0</v>
      </c>
      <c r="H109" s="60">
        <f t="shared" si="15"/>
        <v>0</v>
      </c>
      <c r="I109" s="60">
        <f t="shared" si="14"/>
        <v>0</v>
      </c>
      <c r="J109" s="60"/>
      <c r="K109" s="61"/>
      <c r="M109" s="49">
        <f>M108+(M115-M105)/10</f>
        <v>1.0263999999999998</v>
      </c>
      <c r="N109" s="60" t="e">
        <f t="shared" si="9"/>
        <v>#DIV/0!</v>
      </c>
      <c r="O109" s="60" t="e">
        <f t="shared" si="10"/>
        <v>#DIV/0!</v>
      </c>
      <c r="P109" s="56" t="e">
        <f t="shared" si="13"/>
        <v>#DIV/0!</v>
      </c>
      <c r="Q109" s="50"/>
      <c r="R109" s="57"/>
    </row>
    <row r="110" spans="1:18" s="75" customFormat="1" ht="12.75">
      <c r="A110" s="45">
        <f t="shared" si="11"/>
        <v>215</v>
      </c>
      <c r="B110" s="41" t="s">
        <v>91</v>
      </c>
      <c r="C110" s="41">
        <v>5</v>
      </c>
      <c r="D110" s="45">
        <v>10</v>
      </c>
      <c r="E110"/>
      <c r="F110" s="64">
        <f>F109+(F115-F105)/10</f>
        <v>1.0257500000000004</v>
      </c>
      <c r="G110" s="66">
        <f t="shared" si="8"/>
        <v>0</v>
      </c>
      <c r="H110" s="66">
        <f t="shared" si="15"/>
        <v>0</v>
      </c>
      <c r="I110" s="66">
        <f t="shared" si="14"/>
        <v>0</v>
      </c>
      <c r="J110" s="66"/>
      <c r="K110" s="76"/>
      <c r="L110"/>
      <c r="M110" s="64">
        <f>M109+(M115-M105)/10</f>
        <v>1.0297499999999997</v>
      </c>
      <c r="N110" s="66" t="e">
        <f t="shared" si="9"/>
        <v>#DIV/0!</v>
      </c>
      <c r="O110" s="66" t="e">
        <f t="shared" si="10"/>
        <v>#DIV/0!</v>
      </c>
      <c r="P110" s="56" t="e">
        <f t="shared" si="13"/>
        <v>#DIV/0!</v>
      </c>
      <c r="Q110" s="66"/>
      <c r="R110" s="77"/>
    </row>
    <row r="111" spans="1:18" ht="12.75">
      <c r="A111" s="41">
        <f t="shared" si="11"/>
        <v>216</v>
      </c>
      <c r="B111" s="41" t="s">
        <v>92</v>
      </c>
      <c r="C111" s="41">
        <v>5</v>
      </c>
      <c r="D111" s="41">
        <v>10</v>
      </c>
      <c r="F111" s="49">
        <f>F110+(F115-F105)/10</f>
        <v>1.0299000000000005</v>
      </c>
      <c r="G111" s="50">
        <f t="shared" si="8"/>
        <v>0</v>
      </c>
      <c r="H111" s="50">
        <f t="shared" si="15"/>
        <v>0</v>
      </c>
      <c r="I111" s="50">
        <f t="shared" si="14"/>
        <v>0</v>
      </c>
      <c r="J111" s="50"/>
      <c r="K111" s="63"/>
      <c r="M111" s="49">
        <f>M110+(M115-M105)/10</f>
        <v>1.0330999999999997</v>
      </c>
      <c r="N111" s="50" t="e">
        <f t="shared" si="9"/>
        <v>#DIV/0!</v>
      </c>
      <c r="O111" s="50" t="e">
        <f t="shared" si="10"/>
        <v>#DIV/0!</v>
      </c>
      <c r="P111" s="56" t="e">
        <f t="shared" si="13"/>
        <v>#DIV/0!</v>
      </c>
      <c r="Q111" s="50"/>
      <c r="R111" s="53"/>
    </row>
    <row r="112" spans="1:19" ht="12.75">
      <c r="A112" s="41">
        <f t="shared" si="11"/>
        <v>217</v>
      </c>
      <c r="B112" s="41" t="s">
        <v>93</v>
      </c>
      <c r="C112" s="41">
        <v>5</v>
      </c>
      <c r="D112" s="41">
        <v>10</v>
      </c>
      <c r="F112" s="49">
        <f>F111+(F115-F105)/10</f>
        <v>1.0340500000000006</v>
      </c>
      <c r="G112" s="50">
        <f t="shared" si="8"/>
        <v>0</v>
      </c>
      <c r="H112" s="50">
        <f t="shared" si="15"/>
        <v>0</v>
      </c>
      <c r="I112" s="50">
        <f t="shared" si="14"/>
        <v>0</v>
      </c>
      <c r="J112" s="68"/>
      <c r="K112" s="55"/>
      <c r="M112" s="49">
        <f>M111+(M115-M105)/10</f>
        <v>1.0364499999999996</v>
      </c>
      <c r="N112" s="50" t="e">
        <f t="shared" si="9"/>
        <v>#DIV/0!</v>
      </c>
      <c r="O112" s="50" t="e">
        <f t="shared" si="10"/>
        <v>#DIV/0!</v>
      </c>
      <c r="P112" s="56" t="e">
        <f t="shared" si="13"/>
        <v>#DIV/0!</v>
      </c>
      <c r="Q112" s="68"/>
      <c r="R112" s="69"/>
      <c r="S112" s="71"/>
    </row>
    <row r="113" spans="1:18" ht="12.75">
      <c r="A113" s="41">
        <f t="shared" si="11"/>
        <v>218</v>
      </c>
      <c r="B113" s="41" t="s">
        <v>94</v>
      </c>
      <c r="C113" s="41">
        <v>5</v>
      </c>
      <c r="D113" s="41">
        <v>10</v>
      </c>
      <c r="F113" s="49">
        <f>F112+(F115-F105)/10</f>
        <v>1.0382000000000007</v>
      </c>
      <c r="G113" s="60">
        <f t="shared" si="8"/>
        <v>0</v>
      </c>
      <c r="H113" s="60">
        <f t="shared" si="15"/>
        <v>0</v>
      </c>
      <c r="I113" s="60">
        <f t="shared" si="14"/>
        <v>0</v>
      </c>
      <c r="J113" s="60"/>
      <c r="K113" s="61"/>
      <c r="M113" s="49">
        <f>M112+(M115-M105)/10</f>
        <v>1.0397999999999996</v>
      </c>
      <c r="N113" s="60" t="e">
        <f t="shared" si="9"/>
        <v>#DIV/0!</v>
      </c>
      <c r="O113" s="60" t="e">
        <f t="shared" si="10"/>
        <v>#DIV/0!</v>
      </c>
      <c r="P113" s="56" t="e">
        <f t="shared" si="13"/>
        <v>#DIV/0!</v>
      </c>
      <c r="Q113" s="50"/>
      <c r="R113" s="57"/>
    </row>
    <row r="114" spans="1:18" ht="12.75">
      <c r="A114" s="41">
        <f t="shared" si="11"/>
        <v>219</v>
      </c>
      <c r="B114" s="41" t="s">
        <v>95</v>
      </c>
      <c r="C114" s="41">
        <v>5</v>
      </c>
      <c r="D114" s="41">
        <v>10</v>
      </c>
      <c r="F114" s="49">
        <f>F113+(F115-F105)/10</f>
        <v>1.0423500000000008</v>
      </c>
      <c r="G114" s="60">
        <f t="shared" si="8"/>
        <v>0</v>
      </c>
      <c r="H114" s="60">
        <f t="shared" si="15"/>
        <v>0</v>
      </c>
      <c r="I114" s="60">
        <f t="shared" si="14"/>
        <v>0</v>
      </c>
      <c r="J114" s="60"/>
      <c r="K114" s="61"/>
      <c r="M114" s="49">
        <f>M113+(M115-M105)/10</f>
        <v>1.0431499999999996</v>
      </c>
      <c r="N114" s="60" t="e">
        <f t="shared" si="9"/>
        <v>#DIV/0!</v>
      </c>
      <c r="O114" s="60" t="e">
        <f t="shared" si="10"/>
        <v>#DIV/0!</v>
      </c>
      <c r="P114" s="56" t="e">
        <f t="shared" si="13"/>
        <v>#DIV/0!</v>
      </c>
      <c r="Q114" s="50"/>
      <c r="R114" s="57"/>
    </row>
    <row r="115" spans="1:18" s="75" customFormat="1" ht="12.75">
      <c r="A115" s="45">
        <f t="shared" si="11"/>
        <v>220</v>
      </c>
      <c r="B115" s="41" t="s">
        <v>96</v>
      </c>
      <c r="C115" s="41">
        <v>5</v>
      </c>
      <c r="D115" s="45">
        <v>10</v>
      </c>
      <c r="E115"/>
      <c r="F115" s="74">
        <v>1.0465</v>
      </c>
      <c r="G115" s="66">
        <f t="shared" si="8"/>
        <v>0</v>
      </c>
      <c r="H115" s="66">
        <f t="shared" si="15"/>
        <v>0</v>
      </c>
      <c r="I115" s="66">
        <f t="shared" si="14"/>
        <v>0</v>
      </c>
      <c r="J115" s="66"/>
      <c r="K115" s="76"/>
      <c r="L115"/>
      <c r="M115" s="74">
        <v>1.0465</v>
      </c>
      <c r="N115" s="66" t="e">
        <f t="shared" si="9"/>
        <v>#DIV/0!</v>
      </c>
      <c r="O115" s="66" t="e">
        <f t="shared" si="10"/>
        <v>#DIV/0!</v>
      </c>
      <c r="P115" s="56" t="e">
        <f t="shared" si="13"/>
        <v>#DIV/0!</v>
      </c>
      <c r="Q115" s="66"/>
      <c r="R115" s="77"/>
    </row>
    <row r="116" spans="1:18" ht="12.75">
      <c r="A116" s="41">
        <f t="shared" si="11"/>
        <v>221</v>
      </c>
      <c r="B116" s="41" t="s">
        <v>67</v>
      </c>
      <c r="C116" s="41">
        <v>5</v>
      </c>
      <c r="D116" s="41">
        <v>10</v>
      </c>
      <c r="F116" s="49">
        <f>F115+(F125-F115)/10</f>
        <v>1.04924</v>
      </c>
      <c r="G116" s="50">
        <f t="shared" si="8"/>
        <v>0</v>
      </c>
      <c r="H116" s="50">
        <f t="shared" si="15"/>
        <v>0</v>
      </c>
      <c r="I116" s="50">
        <f t="shared" si="14"/>
        <v>0</v>
      </c>
      <c r="J116" s="50"/>
      <c r="K116" s="63"/>
      <c r="M116" s="49">
        <f>M115+(M125-M115)/10</f>
        <v>1.04638</v>
      </c>
      <c r="N116" s="50" t="e">
        <f t="shared" si="9"/>
        <v>#DIV/0!</v>
      </c>
      <c r="O116" s="50" t="e">
        <f t="shared" si="10"/>
        <v>#DIV/0!</v>
      </c>
      <c r="P116" s="56" t="e">
        <f>O116/R$22</f>
        <v>#DIV/0!</v>
      </c>
      <c r="Q116" s="50"/>
      <c r="R116" s="53"/>
    </row>
    <row r="117" spans="1:19" ht="12.75">
      <c r="A117" s="41">
        <f t="shared" si="11"/>
        <v>222</v>
      </c>
      <c r="B117" s="41" t="s">
        <v>68</v>
      </c>
      <c r="C117" s="41">
        <v>5</v>
      </c>
      <c r="D117" s="41">
        <v>10</v>
      </c>
      <c r="F117" s="49">
        <f>F116+(F125-F115)/10</f>
        <v>1.05198</v>
      </c>
      <c r="G117" s="50">
        <f t="shared" si="8"/>
        <v>0</v>
      </c>
      <c r="H117" s="50">
        <f t="shared" si="15"/>
        <v>0</v>
      </c>
      <c r="I117" s="50">
        <f t="shared" si="14"/>
        <v>0</v>
      </c>
      <c r="J117" s="68"/>
      <c r="K117" s="55"/>
      <c r="M117" s="49">
        <f>M116+(M125-M115)/10</f>
        <v>1.0462600000000002</v>
      </c>
      <c r="N117" s="50" t="e">
        <f t="shared" si="9"/>
        <v>#DIV/0!</v>
      </c>
      <c r="O117" s="50" t="e">
        <f t="shared" si="10"/>
        <v>#DIV/0!</v>
      </c>
      <c r="P117" s="56" t="e">
        <f aca="true" t="shared" si="16" ref="P117:P145">O117/R$22</f>
        <v>#DIV/0!</v>
      </c>
      <c r="Q117" s="68"/>
      <c r="R117" s="69"/>
      <c r="S117" s="71"/>
    </row>
    <row r="118" spans="1:18" ht="12.75">
      <c r="A118" s="41">
        <f t="shared" si="11"/>
        <v>223</v>
      </c>
      <c r="B118" s="41" t="s">
        <v>69</v>
      </c>
      <c r="C118" s="41">
        <v>5</v>
      </c>
      <c r="D118" s="41">
        <v>10</v>
      </c>
      <c r="F118" s="49">
        <f>F117+(F125-F115)/10</f>
        <v>1.0547199999999999</v>
      </c>
      <c r="G118" s="60">
        <f t="shared" si="8"/>
        <v>0</v>
      </c>
      <c r="H118" s="60">
        <f t="shared" si="15"/>
        <v>0</v>
      </c>
      <c r="I118" s="60">
        <f t="shared" si="14"/>
        <v>0</v>
      </c>
      <c r="J118" s="60"/>
      <c r="K118" s="61"/>
      <c r="M118" s="49">
        <f>M117+(M125-M115)/10</f>
        <v>1.0461400000000003</v>
      </c>
      <c r="N118" s="60" t="e">
        <f t="shared" si="9"/>
        <v>#DIV/0!</v>
      </c>
      <c r="O118" s="60" t="e">
        <f t="shared" si="10"/>
        <v>#DIV/0!</v>
      </c>
      <c r="P118" s="56" t="e">
        <f t="shared" si="16"/>
        <v>#DIV/0!</v>
      </c>
      <c r="Q118" s="50"/>
      <c r="R118" s="57"/>
    </row>
    <row r="119" spans="1:18" ht="12.75">
      <c r="A119" s="41">
        <f t="shared" si="11"/>
        <v>224</v>
      </c>
      <c r="B119" s="41" t="s">
        <v>70</v>
      </c>
      <c r="C119" s="41">
        <v>5</v>
      </c>
      <c r="D119" s="41">
        <v>10</v>
      </c>
      <c r="F119" s="49">
        <f>F118+(F125-F115)/10</f>
        <v>1.0574599999999998</v>
      </c>
      <c r="G119" s="60">
        <f t="shared" si="8"/>
        <v>0</v>
      </c>
      <c r="H119" s="60">
        <f t="shared" si="15"/>
        <v>0</v>
      </c>
      <c r="I119" s="60">
        <f t="shared" si="14"/>
        <v>0</v>
      </c>
      <c r="J119" s="60"/>
      <c r="K119" s="61"/>
      <c r="M119" s="49">
        <f>M118+(M125-M115)/10</f>
        <v>1.0460200000000004</v>
      </c>
      <c r="N119" s="60" t="e">
        <f t="shared" si="9"/>
        <v>#DIV/0!</v>
      </c>
      <c r="O119" s="60" t="e">
        <f t="shared" si="10"/>
        <v>#DIV/0!</v>
      </c>
      <c r="P119" s="56" t="e">
        <f t="shared" si="16"/>
        <v>#DIV/0!</v>
      </c>
      <c r="Q119" s="50"/>
      <c r="R119" s="57"/>
    </row>
    <row r="120" spans="1:18" s="75" customFormat="1" ht="12.75">
      <c r="A120" s="45">
        <f aca="true" t="shared" si="17" ref="A120:A145">A119+1</f>
        <v>225</v>
      </c>
      <c r="B120" s="41" t="s">
        <v>71</v>
      </c>
      <c r="C120" s="41">
        <v>5</v>
      </c>
      <c r="D120" s="45">
        <v>10</v>
      </c>
      <c r="E120"/>
      <c r="F120" s="64">
        <f>F119+(F125-F115)/10</f>
        <v>1.0601999999999998</v>
      </c>
      <c r="G120" s="66">
        <f aca="true" t="shared" si="18" ref="G120:G145">($G$8*((E120)^3)+$G$9*((E120)^2)+$G$10*(E120)+$G$11)/F120</f>
        <v>0</v>
      </c>
      <c r="H120" s="66">
        <f t="shared" si="15"/>
        <v>0</v>
      </c>
      <c r="I120" s="66">
        <f t="shared" si="14"/>
        <v>0</v>
      </c>
      <c r="J120" s="66"/>
      <c r="K120" s="76"/>
      <c r="L120"/>
      <c r="M120" s="64">
        <f>M119+(M125-M115)/10</f>
        <v>1.0459000000000005</v>
      </c>
      <c r="N120" s="66" t="e">
        <f aca="true" t="shared" si="19" ref="N120:N145">L120/M120-N$16</f>
        <v>#DIV/0!</v>
      </c>
      <c r="O120" s="66" t="e">
        <f aca="true" t="shared" si="20" ref="O120:O145">$N120*$D120/C120</f>
        <v>#DIV/0!</v>
      </c>
      <c r="P120" s="56" t="e">
        <f t="shared" si="16"/>
        <v>#DIV/0!</v>
      </c>
      <c r="Q120" s="66"/>
      <c r="R120" s="77"/>
    </row>
    <row r="121" spans="1:18" ht="12.75">
      <c r="A121" s="41">
        <f t="shared" si="17"/>
        <v>226</v>
      </c>
      <c r="B121" s="41" t="s">
        <v>72</v>
      </c>
      <c r="C121" s="41">
        <v>5</v>
      </c>
      <c r="D121" s="41">
        <v>10</v>
      </c>
      <c r="F121" s="49">
        <f>F120+(F125-F115)/10</f>
        <v>1.0629399999999998</v>
      </c>
      <c r="G121" s="50">
        <f t="shared" si="18"/>
        <v>0</v>
      </c>
      <c r="H121" s="50">
        <f t="shared" si="15"/>
        <v>0</v>
      </c>
      <c r="I121" s="50">
        <f t="shared" si="14"/>
        <v>0</v>
      </c>
      <c r="J121" s="50"/>
      <c r="K121" s="63"/>
      <c r="M121" s="49">
        <f>M120+(M125-M115)/10</f>
        <v>1.0457800000000006</v>
      </c>
      <c r="N121" s="50" t="e">
        <f t="shared" si="19"/>
        <v>#DIV/0!</v>
      </c>
      <c r="O121" s="50" t="e">
        <f t="shared" si="20"/>
        <v>#DIV/0!</v>
      </c>
      <c r="P121" s="56" t="e">
        <f t="shared" si="16"/>
        <v>#DIV/0!</v>
      </c>
      <c r="Q121" s="50"/>
      <c r="R121" s="53"/>
    </row>
    <row r="122" spans="1:19" ht="12.75">
      <c r="A122" s="41">
        <f t="shared" si="17"/>
        <v>227</v>
      </c>
      <c r="B122" s="41" t="s">
        <v>73</v>
      </c>
      <c r="C122" s="41">
        <v>5</v>
      </c>
      <c r="D122" s="41">
        <v>10</v>
      </c>
      <c r="F122" s="49">
        <f>F121+(F125-F115)/10</f>
        <v>1.0656799999999997</v>
      </c>
      <c r="G122" s="50">
        <f t="shared" si="18"/>
        <v>0</v>
      </c>
      <c r="H122" s="50">
        <f t="shared" si="15"/>
        <v>0</v>
      </c>
      <c r="I122" s="50">
        <f t="shared" si="14"/>
        <v>0</v>
      </c>
      <c r="J122" s="68"/>
      <c r="K122" s="55"/>
      <c r="M122" s="49">
        <f>M121+(M125-M115)/10</f>
        <v>1.0456600000000007</v>
      </c>
      <c r="N122" s="50" t="e">
        <f t="shared" si="19"/>
        <v>#DIV/0!</v>
      </c>
      <c r="O122" s="50" t="e">
        <f t="shared" si="20"/>
        <v>#DIV/0!</v>
      </c>
      <c r="P122" s="56" t="e">
        <f t="shared" si="16"/>
        <v>#DIV/0!</v>
      </c>
      <c r="Q122" s="68"/>
      <c r="R122" s="69"/>
      <c r="S122" s="71"/>
    </row>
    <row r="123" spans="1:18" ht="12.75">
      <c r="A123" s="41">
        <f t="shared" si="17"/>
        <v>228</v>
      </c>
      <c r="B123" s="41" t="s">
        <v>74</v>
      </c>
      <c r="C123" s="41">
        <v>5</v>
      </c>
      <c r="D123" s="41">
        <v>10</v>
      </c>
      <c r="F123" s="49">
        <f>F122+(F125-F115)/10</f>
        <v>1.0684199999999997</v>
      </c>
      <c r="G123" s="60">
        <f t="shared" si="18"/>
        <v>0</v>
      </c>
      <c r="H123" s="60">
        <f t="shared" si="15"/>
        <v>0</v>
      </c>
      <c r="I123" s="60">
        <f t="shared" si="14"/>
        <v>0</v>
      </c>
      <c r="J123" s="60"/>
      <c r="K123" s="61"/>
      <c r="M123" s="49">
        <f>M122+(M125-M115)/10</f>
        <v>1.0455400000000008</v>
      </c>
      <c r="N123" s="60" t="e">
        <f t="shared" si="19"/>
        <v>#DIV/0!</v>
      </c>
      <c r="O123" s="60" t="e">
        <f t="shared" si="20"/>
        <v>#DIV/0!</v>
      </c>
      <c r="P123" s="56" t="e">
        <f t="shared" si="16"/>
        <v>#DIV/0!</v>
      </c>
      <c r="Q123" s="50"/>
      <c r="R123" s="57"/>
    </row>
    <row r="124" spans="1:18" ht="12.75">
      <c r="A124" s="41">
        <f t="shared" si="17"/>
        <v>229</v>
      </c>
      <c r="B124" s="41" t="s">
        <v>75</v>
      </c>
      <c r="C124" s="41">
        <v>5</v>
      </c>
      <c r="D124" s="41">
        <v>10</v>
      </c>
      <c r="F124" s="49">
        <f>F123+(F125-F115)/10</f>
        <v>1.0711599999999997</v>
      </c>
      <c r="G124" s="60">
        <f t="shared" si="18"/>
        <v>0</v>
      </c>
      <c r="H124" s="60">
        <f t="shared" si="15"/>
        <v>0</v>
      </c>
      <c r="I124" s="60">
        <f t="shared" si="14"/>
        <v>0</v>
      </c>
      <c r="J124" s="60"/>
      <c r="K124" s="61"/>
      <c r="M124" s="49">
        <f>M123+(M125-M115)/10</f>
        <v>1.045420000000001</v>
      </c>
      <c r="N124" s="60" t="e">
        <f t="shared" si="19"/>
        <v>#DIV/0!</v>
      </c>
      <c r="O124" s="60" t="e">
        <f t="shared" si="20"/>
        <v>#DIV/0!</v>
      </c>
      <c r="P124" s="56" t="e">
        <f t="shared" si="16"/>
        <v>#DIV/0!</v>
      </c>
      <c r="Q124" s="50"/>
      <c r="R124" s="57"/>
    </row>
    <row r="125" spans="1:18" s="75" customFormat="1" ht="12.75">
      <c r="A125" s="45">
        <f t="shared" si="17"/>
        <v>230</v>
      </c>
      <c r="B125" s="41" t="s">
        <v>76</v>
      </c>
      <c r="C125" s="41">
        <v>5</v>
      </c>
      <c r="D125" s="45">
        <v>10</v>
      </c>
      <c r="E125"/>
      <c r="F125" s="74">
        <v>1.0739</v>
      </c>
      <c r="G125" s="66">
        <f t="shared" si="18"/>
        <v>0</v>
      </c>
      <c r="H125" s="66">
        <f t="shared" si="15"/>
        <v>0</v>
      </c>
      <c r="I125" s="66">
        <f t="shared" si="14"/>
        <v>0</v>
      </c>
      <c r="J125" s="66"/>
      <c r="K125" s="76"/>
      <c r="L125"/>
      <c r="M125" s="74">
        <v>1.0453</v>
      </c>
      <c r="N125" s="66" t="e">
        <f t="shared" si="19"/>
        <v>#DIV/0!</v>
      </c>
      <c r="O125" s="66" t="e">
        <f t="shared" si="20"/>
        <v>#DIV/0!</v>
      </c>
      <c r="P125" s="56" t="e">
        <f t="shared" si="16"/>
        <v>#DIV/0!</v>
      </c>
      <c r="Q125" s="66"/>
      <c r="R125" s="77"/>
    </row>
    <row r="126" spans="1:18" ht="12.75">
      <c r="A126" s="41">
        <f t="shared" si="17"/>
        <v>231</v>
      </c>
      <c r="B126" s="41" t="s">
        <v>77</v>
      </c>
      <c r="C126" s="41">
        <v>5</v>
      </c>
      <c r="D126" s="41">
        <v>10</v>
      </c>
      <c r="F126" s="49">
        <f>F125+(F135-F125)/10</f>
        <v>1.06701</v>
      </c>
      <c r="G126" s="50">
        <f t="shared" si="18"/>
        <v>0</v>
      </c>
      <c r="H126" s="50">
        <f t="shared" si="15"/>
        <v>0</v>
      </c>
      <c r="I126" s="50">
        <f t="shared" si="14"/>
        <v>0</v>
      </c>
      <c r="J126" s="50"/>
      <c r="K126" s="63"/>
      <c r="M126" s="49">
        <f>M125+(M135-M125)/10</f>
        <v>1.0420699999999998</v>
      </c>
      <c r="N126" s="50" t="e">
        <f t="shared" si="19"/>
        <v>#DIV/0!</v>
      </c>
      <c r="O126" s="50" t="e">
        <f t="shared" si="20"/>
        <v>#DIV/0!</v>
      </c>
      <c r="P126" s="56" t="e">
        <f t="shared" si="16"/>
        <v>#DIV/0!</v>
      </c>
      <c r="Q126" s="50"/>
      <c r="R126" s="53"/>
    </row>
    <row r="127" spans="1:19" ht="12.75">
      <c r="A127" s="41">
        <f t="shared" si="17"/>
        <v>232</v>
      </c>
      <c r="B127" s="41" t="s">
        <v>78</v>
      </c>
      <c r="C127" s="41">
        <v>5</v>
      </c>
      <c r="D127" s="41">
        <v>10</v>
      </c>
      <c r="F127" s="49">
        <f>F126+(F135-F125)/10</f>
        <v>1.06012</v>
      </c>
      <c r="G127" s="50">
        <f t="shared" si="18"/>
        <v>0</v>
      </c>
      <c r="H127" s="50">
        <f t="shared" si="15"/>
        <v>0</v>
      </c>
      <c r="I127" s="50">
        <f t="shared" si="14"/>
        <v>0</v>
      </c>
      <c r="J127" s="68"/>
      <c r="K127" s="55"/>
      <c r="M127" s="49">
        <f>M126+(M135-M125)/10</f>
        <v>1.0388399999999998</v>
      </c>
      <c r="N127" s="50" t="e">
        <f t="shared" si="19"/>
        <v>#DIV/0!</v>
      </c>
      <c r="O127" s="50" t="e">
        <f t="shared" si="20"/>
        <v>#DIV/0!</v>
      </c>
      <c r="P127" s="56" t="e">
        <f t="shared" si="16"/>
        <v>#DIV/0!</v>
      </c>
      <c r="Q127" s="68"/>
      <c r="R127" s="69"/>
      <c r="S127" s="71"/>
    </row>
    <row r="128" spans="1:18" ht="12.75">
      <c r="A128" s="41">
        <f t="shared" si="17"/>
        <v>233</v>
      </c>
      <c r="B128" s="41" t="s">
        <v>79</v>
      </c>
      <c r="C128" s="41">
        <v>5</v>
      </c>
      <c r="D128" s="41">
        <v>10</v>
      </c>
      <c r="F128" s="49">
        <f>F127+(F135-F125)/10</f>
        <v>1.0532299999999999</v>
      </c>
      <c r="G128" s="60">
        <f t="shared" si="18"/>
        <v>0</v>
      </c>
      <c r="H128" s="60">
        <f t="shared" si="15"/>
        <v>0</v>
      </c>
      <c r="I128" s="60">
        <f t="shared" si="14"/>
        <v>0</v>
      </c>
      <c r="J128" s="60"/>
      <c r="K128" s="61"/>
      <c r="M128" s="49">
        <f>M127+(M135-M125)/10</f>
        <v>1.0356099999999997</v>
      </c>
      <c r="N128" s="60" t="e">
        <f t="shared" si="19"/>
        <v>#DIV/0!</v>
      </c>
      <c r="O128" s="60" t="e">
        <f t="shared" si="20"/>
        <v>#DIV/0!</v>
      </c>
      <c r="P128" s="56" t="e">
        <f t="shared" si="16"/>
        <v>#DIV/0!</v>
      </c>
      <c r="Q128" s="50"/>
      <c r="R128" s="57"/>
    </row>
    <row r="129" spans="1:18" ht="12.75">
      <c r="A129" s="41">
        <f t="shared" si="17"/>
        <v>234</v>
      </c>
      <c r="B129" s="41" t="s">
        <v>80</v>
      </c>
      <c r="C129" s="41">
        <v>5</v>
      </c>
      <c r="D129" s="41">
        <v>10</v>
      </c>
      <c r="F129" s="49">
        <f>F128+(F135-F125)/10</f>
        <v>1.0463399999999998</v>
      </c>
      <c r="G129" s="60">
        <f t="shared" si="18"/>
        <v>0</v>
      </c>
      <c r="H129" s="60">
        <f t="shared" si="15"/>
        <v>0</v>
      </c>
      <c r="I129" s="60">
        <f t="shared" si="14"/>
        <v>0</v>
      </c>
      <c r="J129" s="60"/>
      <c r="K129" s="61"/>
      <c r="M129" s="49">
        <f>M128+(M135-M125)/10</f>
        <v>1.0323799999999996</v>
      </c>
      <c r="N129" s="60" t="e">
        <f t="shared" si="19"/>
        <v>#DIV/0!</v>
      </c>
      <c r="O129" s="60" t="e">
        <f t="shared" si="20"/>
        <v>#DIV/0!</v>
      </c>
      <c r="P129" s="56" t="e">
        <f t="shared" si="16"/>
        <v>#DIV/0!</v>
      </c>
      <c r="Q129" s="50"/>
      <c r="R129" s="57"/>
    </row>
    <row r="130" spans="1:18" s="75" customFormat="1" ht="12.75">
      <c r="A130" s="45">
        <f t="shared" si="17"/>
        <v>235</v>
      </c>
      <c r="B130" s="41" t="s">
        <v>81</v>
      </c>
      <c r="C130" s="41">
        <v>5</v>
      </c>
      <c r="D130" s="45">
        <v>10</v>
      </c>
      <c r="E130"/>
      <c r="F130" s="64">
        <f>F129+(F135-F125)/10</f>
        <v>1.0394499999999998</v>
      </c>
      <c r="G130" s="66">
        <f t="shared" si="18"/>
        <v>0</v>
      </c>
      <c r="H130" s="66">
        <f t="shared" si="15"/>
        <v>0</v>
      </c>
      <c r="I130" s="66">
        <f t="shared" si="14"/>
        <v>0</v>
      </c>
      <c r="J130" s="66"/>
      <c r="K130" s="76"/>
      <c r="L130"/>
      <c r="M130" s="64">
        <f>M129+(M135-M125)/10</f>
        <v>1.0291499999999996</v>
      </c>
      <c r="N130" s="66" t="e">
        <f t="shared" si="19"/>
        <v>#DIV/0!</v>
      </c>
      <c r="O130" s="66" t="e">
        <f t="shared" si="20"/>
        <v>#DIV/0!</v>
      </c>
      <c r="P130" s="56" t="e">
        <f t="shared" si="16"/>
        <v>#DIV/0!</v>
      </c>
      <c r="Q130" s="66"/>
      <c r="R130" s="77"/>
    </row>
    <row r="131" spans="1:18" ht="12.75">
      <c r="A131" s="41">
        <f t="shared" si="17"/>
        <v>236</v>
      </c>
      <c r="B131" s="41" t="s">
        <v>82</v>
      </c>
      <c r="C131" s="41">
        <v>5</v>
      </c>
      <c r="D131" s="41">
        <v>10</v>
      </c>
      <c r="F131" s="49">
        <f>F130+(F135-F125)/10</f>
        <v>1.0325599999999997</v>
      </c>
      <c r="G131" s="50">
        <f t="shared" si="18"/>
        <v>0</v>
      </c>
      <c r="H131" s="50">
        <f t="shared" si="15"/>
        <v>0</v>
      </c>
      <c r="I131" s="50">
        <f t="shared" si="14"/>
        <v>0</v>
      </c>
      <c r="J131" s="50"/>
      <c r="K131" s="63"/>
      <c r="M131" s="49">
        <f>M130+(M135-M125)/10</f>
        <v>1.0259199999999995</v>
      </c>
      <c r="N131" s="50" t="e">
        <f t="shared" si="19"/>
        <v>#DIV/0!</v>
      </c>
      <c r="O131" s="50" t="e">
        <f t="shared" si="20"/>
        <v>#DIV/0!</v>
      </c>
      <c r="P131" s="56" t="e">
        <f t="shared" si="16"/>
        <v>#DIV/0!</v>
      </c>
      <c r="Q131" s="50"/>
      <c r="R131" s="53"/>
    </row>
    <row r="132" spans="1:19" ht="12.75">
      <c r="A132" s="41">
        <f t="shared" si="17"/>
        <v>237</v>
      </c>
      <c r="B132" s="41" t="s">
        <v>83</v>
      </c>
      <c r="C132" s="41">
        <v>5</v>
      </c>
      <c r="D132" s="41">
        <v>10</v>
      </c>
      <c r="F132" s="49">
        <f>F131+(F135-F125)/10</f>
        <v>1.0256699999999996</v>
      </c>
      <c r="G132" s="50">
        <f t="shared" si="18"/>
        <v>0</v>
      </c>
      <c r="H132" s="50">
        <f t="shared" si="15"/>
        <v>0</v>
      </c>
      <c r="I132" s="50">
        <f t="shared" si="14"/>
        <v>0</v>
      </c>
      <c r="J132" s="68"/>
      <c r="K132" s="55"/>
      <c r="M132" s="49">
        <f>M131+(M135-M125)/10</f>
        <v>1.0226899999999994</v>
      </c>
      <c r="N132" s="50" t="e">
        <f t="shared" si="19"/>
        <v>#DIV/0!</v>
      </c>
      <c r="O132" s="50" t="e">
        <f t="shared" si="20"/>
        <v>#DIV/0!</v>
      </c>
      <c r="P132" s="56" t="e">
        <f t="shared" si="16"/>
        <v>#DIV/0!</v>
      </c>
      <c r="Q132" s="68"/>
      <c r="R132" s="69"/>
      <c r="S132" s="71"/>
    </row>
    <row r="133" spans="1:18" ht="12.75">
      <c r="A133" s="41">
        <f t="shared" si="17"/>
        <v>238</v>
      </c>
      <c r="B133" s="41" t="s">
        <v>84</v>
      </c>
      <c r="C133" s="41">
        <v>5</v>
      </c>
      <c r="D133" s="41">
        <v>10</v>
      </c>
      <c r="F133" s="49">
        <f>F132+(F135-F125)/10</f>
        <v>1.0187799999999996</v>
      </c>
      <c r="G133" s="60">
        <f t="shared" si="18"/>
        <v>0</v>
      </c>
      <c r="H133" s="60">
        <f t="shared" si="15"/>
        <v>0</v>
      </c>
      <c r="I133" s="60">
        <f t="shared" si="14"/>
        <v>0</v>
      </c>
      <c r="J133" s="60"/>
      <c r="K133" s="61"/>
      <c r="M133" s="49">
        <f>M132+(M135-M125)/10</f>
        <v>1.0194599999999994</v>
      </c>
      <c r="N133" s="60" t="e">
        <f t="shared" si="19"/>
        <v>#DIV/0!</v>
      </c>
      <c r="O133" s="60" t="e">
        <f t="shared" si="20"/>
        <v>#DIV/0!</v>
      </c>
      <c r="P133" s="56" t="e">
        <f t="shared" si="16"/>
        <v>#DIV/0!</v>
      </c>
      <c r="Q133" s="50"/>
      <c r="R133" s="57"/>
    </row>
    <row r="134" spans="1:18" ht="12.75">
      <c r="A134" s="41">
        <f t="shared" si="17"/>
        <v>239</v>
      </c>
      <c r="B134" s="41" t="s">
        <v>85</v>
      </c>
      <c r="C134" s="41">
        <v>5</v>
      </c>
      <c r="D134" s="41">
        <v>10</v>
      </c>
      <c r="F134" s="49">
        <f>F133+(F135-F125)/10</f>
        <v>1.0118899999999995</v>
      </c>
      <c r="G134" s="60">
        <f t="shared" si="18"/>
        <v>0</v>
      </c>
      <c r="H134" s="60">
        <f t="shared" si="15"/>
        <v>0</v>
      </c>
      <c r="I134" s="60">
        <f t="shared" si="14"/>
        <v>0</v>
      </c>
      <c r="J134" s="60"/>
      <c r="K134" s="61"/>
      <c r="M134" s="49">
        <f>M133+(M135-M125)/10</f>
        <v>1.0162299999999993</v>
      </c>
      <c r="N134" s="60" t="e">
        <f t="shared" si="19"/>
        <v>#DIV/0!</v>
      </c>
      <c r="O134" s="60" t="e">
        <f t="shared" si="20"/>
        <v>#DIV/0!</v>
      </c>
      <c r="P134" s="56" t="e">
        <f t="shared" si="16"/>
        <v>#DIV/0!</v>
      </c>
      <c r="Q134" s="50"/>
      <c r="R134" s="57"/>
    </row>
    <row r="135" spans="1:18" s="75" customFormat="1" ht="12.75">
      <c r="A135" s="45">
        <f t="shared" si="17"/>
        <v>240</v>
      </c>
      <c r="B135" s="41" t="s">
        <v>86</v>
      </c>
      <c r="C135" s="41">
        <v>5</v>
      </c>
      <c r="D135" s="45">
        <v>10</v>
      </c>
      <c r="E135"/>
      <c r="F135" s="74">
        <v>1.005</v>
      </c>
      <c r="G135" s="66">
        <f t="shared" si="18"/>
        <v>0</v>
      </c>
      <c r="H135" s="66">
        <f t="shared" si="15"/>
        <v>0</v>
      </c>
      <c r="I135" s="66">
        <f t="shared" si="14"/>
        <v>0</v>
      </c>
      <c r="J135" s="66"/>
      <c r="K135" s="76"/>
      <c r="L135"/>
      <c r="M135" s="74">
        <v>1.013</v>
      </c>
      <c r="N135" s="66" t="e">
        <f t="shared" si="19"/>
        <v>#DIV/0!</v>
      </c>
      <c r="O135" s="66" t="e">
        <f t="shared" si="20"/>
        <v>#DIV/0!</v>
      </c>
      <c r="P135" s="56" t="e">
        <f t="shared" si="16"/>
        <v>#DIV/0!</v>
      </c>
      <c r="Q135" s="66"/>
      <c r="R135" s="77"/>
    </row>
    <row r="136" spans="1:18" ht="12.75">
      <c r="A136" s="41">
        <f t="shared" si="17"/>
        <v>241</v>
      </c>
      <c r="B136" s="41" t="s">
        <v>87</v>
      </c>
      <c r="C136" s="41">
        <v>5</v>
      </c>
      <c r="D136" s="41">
        <v>10</v>
      </c>
      <c r="F136" s="49">
        <f>F135+(F145-F135)/10</f>
        <v>1.00915</v>
      </c>
      <c r="G136" s="50">
        <f t="shared" si="18"/>
        <v>0</v>
      </c>
      <c r="H136" s="50">
        <f t="shared" si="15"/>
        <v>0</v>
      </c>
      <c r="I136" s="50">
        <f t="shared" si="14"/>
        <v>0</v>
      </c>
      <c r="J136" s="50"/>
      <c r="K136" s="63"/>
      <c r="M136" s="49">
        <f>M135+(M145-M135)/10</f>
        <v>1.0163499999999999</v>
      </c>
      <c r="N136" s="50" t="e">
        <f t="shared" si="19"/>
        <v>#DIV/0!</v>
      </c>
      <c r="O136" s="50" t="e">
        <f t="shared" si="20"/>
        <v>#DIV/0!</v>
      </c>
      <c r="P136" s="56" t="e">
        <f t="shared" si="16"/>
        <v>#DIV/0!</v>
      </c>
      <c r="Q136" s="50"/>
      <c r="R136" s="53"/>
    </row>
    <row r="137" spans="1:19" ht="12.75">
      <c r="A137" s="41">
        <f t="shared" si="17"/>
        <v>242</v>
      </c>
      <c r="B137" s="41" t="s">
        <v>88</v>
      </c>
      <c r="C137" s="41">
        <v>5</v>
      </c>
      <c r="D137" s="41">
        <v>10</v>
      </c>
      <c r="F137" s="49">
        <f>F136+(F145-F135)/10</f>
        <v>1.0133</v>
      </c>
      <c r="G137" s="50">
        <f t="shared" si="18"/>
        <v>0</v>
      </c>
      <c r="H137" s="50">
        <f t="shared" si="15"/>
        <v>0</v>
      </c>
      <c r="I137" s="50">
        <f t="shared" si="14"/>
        <v>0</v>
      </c>
      <c r="J137" s="68"/>
      <c r="K137" s="55"/>
      <c r="M137" s="49">
        <f>M136+(M145-M135)/10</f>
        <v>1.0196999999999998</v>
      </c>
      <c r="N137" s="50" t="e">
        <f t="shared" si="19"/>
        <v>#DIV/0!</v>
      </c>
      <c r="O137" s="50" t="e">
        <f t="shared" si="20"/>
        <v>#DIV/0!</v>
      </c>
      <c r="P137" s="56" t="e">
        <f t="shared" si="16"/>
        <v>#DIV/0!</v>
      </c>
      <c r="Q137" s="68"/>
      <c r="R137" s="69"/>
      <c r="S137" s="71"/>
    </row>
    <row r="138" spans="1:18" ht="12.75">
      <c r="A138" s="41">
        <f t="shared" si="17"/>
        <v>243</v>
      </c>
      <c r="B138" s="41" t="s">
        <v>89</v>
      </c>
      <c r="C138" s="41">
        <v>5</v>
      </c>
      <c r="D138" s="41">
        <v>10</v>
      </c>
      <c r="F138" s="49">
        <f>F137+(F145-F135)/10</f>
        <v>1.0174500000000002</v>
      </c>
      <c r="G138" s="60">
        <f t="shared" si="18"/>
        <v>0</v>
      </c>
      <c r="H138" s="60">
        <f t="shared" si="15"/>
        <v>0</v>
      </c>
      <c r="I138" s="60">
        <f t="shared" si="14"/>
        <v>0</v>
      </c>
      <c r="J138" s="60"/>
      <c r="K138" s="61"/>
      <c r="M138" s="49">
        <f>M137+(M145-M135)/10</f>
        <v>1.0230499999999998</v>
      </c>
      <c r="N138" s="60" t="e">
        <f t="shared" si="19"/>
        <v>#DIV/0!</v>
      </c>
      <c r="O138" s="60" t="e">
        <f t="shared" si="20"/>
        <v>#DIV/0!</v>
      </c>
      <c r="P138" s="56" t="e">
        <f t="shared" si="16"/>
        <v>#DIV/0!</v>
      </c>
      <c r="Q138" s="50"/>
      <c r="R138" s="57"/>
    </row>
    <row r="139" spans="1:18" ht="12.75">
      <c r="A139" s="41">
        <f t="shared" si="17"/>
        <v>244</v>
      </c>
      <c r="B139" s="41" t="s">
        <v>90</v>
      </c>
      <c r="C139" s="41">
        <v>5</v>
      </c>
      <c r="D139" s="41">
        <v>10</v>
      </c>
      <c r="F139" s="49">
        <f>F138+(F145-F135)/10</f>
        <v>1.0216000000000003</v>
      </c>
      <c r="G139" s="60">
        <f t="shared" si="18"/>
        <v>0</v>
      </c>
      <c r="H139" s="60">
        <f t="shared" si="15"/>
        <v>0</v>
      </c>
      <c r="I139" s="60">
        <f t="shared" si="14"/>
        <v>0</v>
      </c>
      <c r="J139" s="60"/>
      <c r="K139" s="61"/>
      <c r="M139" s="49">
        <f>M138+(M145-M135)/10</f>
        <v>1.0263999999999998</v>
      </c>
      <c r="N139" s="60" t="e">
        <f t="shared" si="19"/>
        <v>#DIV/0!</v>
      </c>
      <c r="O139" s="60" t="e">
        <f t="shared" si="20"/>
        <v>#DIV/0!</v>
      </c>
      <c r="P139" s="56" t="e">
        <f t="shared" si="16"/>
        <v>#DIV/0!</v>
      </c>
      <c r="Q139" s="50"/>
      <c r="R139" s="57"/>
    </row>
    <row r="140" spans="1:18" s="75" customFormat="1" ht="12.75">
      <c r="A140" s="45">
        <f t="shared" si="17"/>
        <v>245</v>
      </c>
      <c r="B140" s="41" t="s">
        <v>91</v>
      </c>
      <c r="C140" s="41">
        <v>5</v>
      </c>
      <c r="D140" s="45">
        <v>10</v>
      </c>
      <c r="E140"/>
      <c r="F140" s="64">
        <f>F139+(F145-F135)/10</f>
        <v>1.0257500000000004</v>
      </c>
      <c r="G140" s="66">
        <f t="shared" si="18"/>
        <v>0</v>
      </c>
      <c r="H140" s="66">
        <f t="shared" si="15"/>
        <v>0</v>
      </c>
      <c r="I140" s="66">
        <f t="shared" si="14"/>
        <v>0</v>
      </c>
      <c r="J140" s="66"/>
      <c r="K140" s="76"/>
      <c r="L140"/>
      <c r="M140" s="64">
        <f>M139+(M145-M135)/10</f>
        <v>1.0297499999999997</v>
      </c>
      <c r="N140" s="66" t="e">
        <f t="shared" si="19"/>
        <v>#DIV/0!</v>
      </c>
      <c r="O140" s="66" t="e">
        <f t="shared" si="20"/>
        <v>#DIV/0!</v>
      </c>
      <c r="P140" s="56" t="e">
        <f t="shared" si="16"/>
        <v>#DIV/0!</v>
      </c>
      <c r="Q140" s="66"/>
      <c r="R140" s="77"/>
    </row>
    <row r="141" spans="1:18" ht="12.75">
      <c r="A141" s="41">
        <f t="shared" si="17"/>
        <v>246</v>
      </c>
      <c r="B141" s="41" t="s">
        <v>92</v>
      </c>
      <c r="C141" s="41">
        <v>5</v>
      </c>
      <c r="D141" s="41">
        <v>10</v>
      </c>
      <c r="F141" s="49">
        <f>F140+(F145-F135)/10</f>
        <v>1.0299000000000005</v>
      </c>
      <c r="G141" s="50">
        <f t="shared" si="18"/>
        <v>0</v>
      </c>
      <c r="H141" s="50">
        <f t="shared" si="15"/>
        <v>0</v>
      </c>
      <c r="I141" s="50">
        <f t="shared" si="14"/>
        <v>0</v>
      </c>
      <c r="J141" s="50"/>
      <c r="K141" s="63"/>
      <c r="M141" s="49">
        <f>M140+(M145-M135)/10</f>
        <v>1.0330999999999997</v>
      </c>
      <c r="N141" s="50" t="e">
        <f t="shared" si="19"/>
        <v>#DIV/0!</v>
      </c>
      <c r="O141" s="50" t="e">
        <f t="shared" si="20"/>
        <v>#DIV/0!</v>
      </c>
      <c r="P141" s="56" t="e">
        <f t="shared" si="16"/>
        <v>#DIV/0!</v>
      </c>
      <c r="Q141" s="50"/>
      <c r="R141" s="53"/>
    </row>
    <row r="142" spans="1:19" ht="12.75">
      <c r="A142" s="41">
        <f t="shared" si="17"/>
        <v>247</v>
      </c>
      <c r="B142" s="41" t="s">
        <v>93</v>
      </c>
      <c r="C142" s="41">
        <v>5</v>
      </c>
      <c r="D142" s="41">
        <v>10</v>
      </c>
      <c r="F142" s="49">
        <f>F141+(F145-F135)/10</f>
        <v>1.0340500000000006</v>
      </c>
      <c r="G142" s="50">
        <f t="shared" si="18"/>
        <v>0</v>
      </c>
      <c r="H142" s="50">
        <f t="shared" si="15"/>
        <v>0</v>
      </c>
      <c r="I142" s="50">
        <f t="shared" si="14"/>
        <v>0</v>
      </c>
      <c r="J142" s="68"/>
      <c r="K142" s="55"/>
      <c r="M142" s="49">
        <f>M141+(M145-M135)/10</f>
        <v>1.0364499999999996</v>
      </c>
      <c r="N142" s="50" t="e">
        <f t="shared" si="19"/>
        <v>#DIV/0!</v>
      </c>
      <c r="O142" s="50" t="e">
        <f t="shared" si="20"/>
        <v>#DIV/0!</v>
      </c>
      <c r="P142" s="56" t="e">
        <f t="shared" si="16"/>
        <v>#DIV/0!</v>
      </c>
      <c r="Q142" s="68"/>
      <c r="R142" s="69"/>
      <c r="S142" s="71"/>
    </row>
    <row r="143" spans="1:18" ht="12.75">
      <c r="A143" s="41">
        <f t="shared" si="17"/>
        <v>248</v>
      </c>
      <c r="B143" s="41" t="s">
        <v>94</v>
      </c>
      <c r="C143" s="41">
        <v>5</v>
      </c>
      <c r="D143" s="41">
        <v>10</v>
      </c>
      <c r="F143" s="49">
        <f>F142+(F145-F135)/10</f>
        <v>1.0382000000000007</v>
      </c>
      <c r="G143" s="60">
        <f t="shared" si="18"/>
        <v>0</v>
      </c>
      <c r="H143" s="60">
        <f t="shared" si="15"/>
        <v>0</v>
      </c>
      <c r="I143" s="60">
        <f t="shared" si="14"/>
        <v>0</v>
      </c>
      <c r="J143" s="60"/>
      <c r="K143" s="61"/>
      <c r="M143" s="49">
        <f>M142+(M145-M135)/10</f>
        <v>1.0397999999999996</v>
      </c>
      <c r="N143" s="60" t="e">
        <f t="shared" si="19"/>
        <v>#DIV/0!</v>
      </c>
      <c r="O143" s="60" t="e">
        <f t="shared" si="20"/>
        <v>#DIV/0!</v>
      </c>
      <c r="P143" s="56" t="e">
        <f t="shared" si="16"/>
        <v>#DIV/0!</v>
      </c>
      <c r="Q143" s="50"/>
      <c r="R143" s="57"/>
    </row>
    <row r="144" spans="1:18" ht="12.75">
      <c r="A144" s="41">
        <f t="shared" si="17"/>
        <v>249</v>
      </c>
      <c r="B144" s="41" t="s">
        <v>95</v>
      </c>
      <c r="C144" s="41">
        <v>5</v>
      </c>
      <c r="D144" s="41">
        <v>10</v>
      </c>
      <c r="F144" s="49">
        <f>F143+(F145-F135)/10</f>
        <v>1.0423500000000008</v>
      </c>
      <c r="G144" s="60">
        <f t="shared" si="18"/>
        <v>0</v>
      </c>
      <c r="H144" s="60">
        <f t="shared" si="15"/>
        <v>0</v>
      </c>
      <c r="I144" s="60">
        <f t="shared" si="14"/>
        <v>0</v>
      </c>
      <c r="J144" s="60"/>
      <c r="K144" s="61"/>
      <c r="M144" s="49">
        <f>M143+(M145-M135)/10</f>
        <v>1.0431499999999996</v>
      </c>
      <c r="N144" s="60" t="e">
        <f t="shared" si="19"/>
        <v>#DIV/0!</v>
      </c>
      <c r="O144" s="60" t="e">
        <f t="shared" si="20"/>
        <v>#DIV/0!</v>
      </c>
      <c r="P144" s="56" t="e">
        <f t="shared" si="16"/>
        <v>#DIV/0!</v>
      </c>
      <c r="Q144" s="50"/>
      <c r="R144" s="57"/>
    </row>
    <row r="145" spans="1:18" s="75" customFormat="1" ht="12.75">
      <c r="A145" s="45">
        <f t="shared" si="17"/>
        <v>250</v>
      </c>
      <c r="B145" s="41" t="s">
        <v>96</v>
      </c>
      <c r="C145" s="41">
        <v>5</v>
      </c>
      <c r="D145" s="45">
        <v>10</v>
      </c>
      <c r="E145"/>
      <c r="F145" s="74">
        <v>1.0465</v>
      </c>
      <c r="G145" s="66">
        <f t="shared" si="18"/>
        <v>0</v>
      </c>
      <c r="H145" s="66">
        <f t="shared" si="15"/>
        <v>0</v>
      </c>
      <c r="I145" s="66">
        <f t="shared" si="14"/>
        <v>0</v>
      </c>
      <c r="J145" s="66"/>
      <c r="K145" s="76"/>
      <c r="L145"/>
      <c r="M145" s="74">
        <v>1.0465</v>
      </c>
      <c r="N145" s="66" t="e">
        <f t="shared" si="19"/>
        <v>#DIV/0!</v>
      </c>
      <c r="O145" s="66" t="e">
        <f t="shared" si="20"/>
        <v>#DIV/0!</v>
      </c>
      <c r="P145" s="56" t="e">
        <f t="shared" si="16"/>
        <v>#DIV/0!</v>
      </c>
      <c r="Q145" s="66"/>
      <c r="R145" s="77"/>
    </row>
  </sheetData>
  <printOptions/>
  <pageMargins left="0.75" right="0.75" top="1" bottom="1" header="0.5" footer="0.5"/>
  <pageSetup horizontalDpi="600" verticalDpi="600" orientation="portrait" r:id="rId4"/>
  <headerFooter alignWithMargins="0">
    <oddFooter>&amp;C&amp;F&amp;A&amp;R&amp;D</oddFooter>
  </headerFooter>
  <rowBreaks count="1" manualBreakCount="1">
    <brk id="2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Doyle</dc:creator>
  <cp:keywords/>
  <dc:description/>
  <cp:lastModifiedBy>Allen Doyle</cp:lastModifiedBy>
  <cp:lastPrinted>2002-09-12T22:21:50Z</cp:lastPrinted>
  <dcterms:created xsi:type="dcterms:W3CDTF">1999-04-16T22:50:54Z</dcterms:created>
  <dcterms:modified xsi:type="dcterms:W3CDTF">2003-11-25T23:50:04Z</dcterms:modified>
  <cp:category/>
  <cp:version/>
  <cp:contentType/>
  <cp:contentStatus/>
</cp:coreProperties>
</file>